
<file path=[Content_Types].xml><?xml version="1.0" encoding="utf-8"?>
<Types xmlns="http://schemas.openxmlformats.org/package/2006/content-types">
  <Default Extension="png" ContentType="image/png"/>
  <Default Extension="jpeg" ContentType="image/jpe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gitcf\luolh\"/>
    </mc:Choice>
  </mc:AlternateContent>
  <bookViews>
    <workbookView xWindow="0" yWindow="0" windowWidth="28800" windowHeight="12468" tabRatio="990" activeTab="11"/>
  </bookViews>
  <sheets>
    <sheet name="目录" sheetId="28" r:id="rId1"/>
    <sheet name="taskDB" sheetId="22" r:id="rId2"/>
    <sheet name="拼多多" sheetId="12" r:id="rId3"/>
    <sheet name="淘宝" sheetId="48" r:id="rId4"/>
    <sheet name="05SKU" sheetId="23" r:id="rId5"/>
    <sheet name="SKU" sheetId="61" r:id="rId6"/>
    <sheet name="武SKU" sheetId="25" r:id="rId7"/>
    <sheet name="陆SKU" sheetId="60" r:id="rId8"/>
    <sheet name="迷彩大衣sku" sheetId="66" r:id="rId9"/>
    <sheet name="杂sku" sheetId="45" r:id="rId10"/>
    <sheet name="帐" sheetId="55" r:id="rId11"/>
    <sheet name="库存" sheetId="64" r:id="rId12"/>
    <sheet name="君行" sheetId="68" r:id="rId13"/>
    <sheet name="琪琪" sheetId="70" r:id="rId14"/>
    <sheet name="USER" sheetId="57" r:id="rId15"/>
    <sheet name="task4" sheetId="21" r:id="rId16"/>
    <sheet name="总结" sheetId="11" r:id="rId17"/>
    <sheet name="Sheet1" sheetId="62" r:id="rId18"/>
    <sheet name="快递" sheetId="69" r:id="rId19"/>
  </sheets>
  <definedNames>
    <definedName name="_xlnm._FilterDatabase" localSheetId="4" hidden="1">'05SKU'!$A$1:$S$44</definedName>
  </definedNames>
  <calcPr calcId="152511"/>
</workbook>
</file>

<file path=xl/calcChain.xml><?xml version="1.0" encoding="utf-8"?>
<calcChain xmlns="http://schemas.openxmlformats.org/spreadsheetml/2006/main">
  <c r="F7" i="70" l="1"/>
  <c r="D7" i="70"/>
  <c r="D6" i="70"/>
  <c r="D5" i="70"/>
  <c r="D4" i="70"/>
  <c r="D3" i="70"/>
  <c r="D2" i="70"/>
  <c r="D1" i="70"/>
  <c r="C70" i="62" l="1"/>
  <c r="C68" i="62"/>
  <c r="C67" i="62"/>
  <c r="C66" i="62"/>
  <c r="C65" i="62"/>
  <c r="C64" i="62"/>
  <c r="F63" i="62"/>
  <c r="D59" i="62"/>
  <c r="G50" i="62"/>
  <c r="C50" i="62"/>
  <c r="G49" i="62"/>
  <c r="C49" i="62"/>
  <c r="C48" i="62"/>
  <c r="C47" i="62"/>
  <c r="C46" i="62"/>
  <c r="C45" i="62"/>
  <c r="C44" i="62"/>
  <c r="C43" i="62"/>
  <c r="C42" i="62"/>
  <c r="C41" i="62"/>
  <c r="C40" i="62"/>
  <c r="C39" i="62"/>
  <c r="H38" i="62"/>
  <c r="G38" i="62"/>
  <c r="F38" i="62"/>
  <c r="C38" i="62"/>
  <c r="F25" i="68"/>
  <c r="F24" i="68"/>
  <c r="J201" i="55"/>
  <c r="J185" i="55"/>
  <c r="K181" i="55"/>
  <c r="J181" i="55"/>
  <c r="K176" i="55"/>
  <c r="J176" i="55"/>
  <c r="K173" i="55"/>
  <c r="J173" i="55"/>
  <c r="K169" i="55"/>
  <c r="J169" i="55"/>
  <c r="K156" i="55"/>
  <c r="J156" i="55"/>
  <c r="K150" i="55"/>
  <c r="J150" i="55"/>
  <c r="K132" i="55"/>
  <c r="J132" i="55"/>
  <c r="J128" i="55"/>
  <c r="J124" i="55"/>
  <c r="J121" i="55"/>
  <c r="J113" i="55"/>
  <c r="K110" i="55"/>
  <c r="J110" i="55"/>
  <c r="K106" i="55"/>
  <c r="J106" i="55"/>
  <c r="K95" i="55"/>
  <c r="J95" i="55"/>
  <c r="K90" i="55"/>
  <c r="J90" i="55"/>
  <c r="K84" i="55"/>
  <c r="J84" i="55"/>
  <c r="K80" i="55"/>
  <c r="J80" i="55"/>
  <c r="K71" i="55"/>
  <c r="J71" i="55"/>
  <c r="K62" i="55"/>
  <c r="J62" i="55"/>
  <c r="K60" i="55"/>
  <c r="J60" i="55"/>
  <c r="K57" i="55"/>
  <c r="J57" i="55"/>
  <c r="K54" i="55"/>
  <c r="J54" i="55"/>
  <c r="K46" i="55"/>
  <c r="J46" i="55"/>
  <c r="K35" i="55"/>
  <c r="J35" i="55"/>
  <c r="K32" i="55"/>
  <c r="J32" i="55"/>
  <c r="K24" i="55"/>
  <c r="J24" i="55"/>
  <c r="K17" i="55"/>
  <c r="J17" i="55"/>
  <c r="K13" i="55"/>
  <c r="J13" i="55"/>
  <c r="K8" i="55"/>
  <c r="J8" i="55"/>
  <c r="M2" i="55"/>
  <c r="K2" i="55"/>
  <c r="J2" i="55"/>
  <c r="L2" i="55" s="1"/>
  <c r="J41" i="25"/>
  <c r="D41" i="25"/>
  <c r="J40" i="25"/>
  <c r="D40" i="25"/>
  <c r="J39" i="25"/>
  <c r="D39" i="25"/>
  <c r="J38" i="25"/>
  <c r="D38" i="25"/>
  <c r="J37" i="25"/>
  <c r="D37" i="25"/>
  <c r="D36" i="25"/>
  <c r="J35" i="25"/>
  <c r="D35" i="25"/>
  <c r="J34" i="25"/>
  <c r="D34" i="25"/>
  <c r="D33" i="25"/>
  <c r="D32" i="25"/>
  <c r="J31" i="25"/>
  <c r="D31" i="25"/>
  <c r="J30" i="25"/>
  <c r="D30" i="25"/>
  <c r="J29" i="25"/>
  <c r="D29" i="25"/>
  <c r="M21" i="25"/>
  <c r="D20" i="25"/>
  <c r="D19" i="25"/>
  <c r="M18" i="25"/>
  <c r="D18" i="25"/>
  <c r="M17" i="25"/>
  <c r="D17" i="25"/>
  <c r="M16" i="25"/>
  <c r="D16" i="25"/>
  <c r="M15" i="25"/>
  <c r="D15" i="25"/>
  <c r="D14" i="25"/>
  <c r="D13" i="25"/>
  <c r="D12" i="25"/>
  <c r="D11" i="25"/>
  <c r="D10" i="25"/>
  <c r="D9" i="25"/>
  <c r="D8" i="25"/>
  <c r="D7" i="25"/>
  <c r="D6" i="25"/>
  <c r="D5" i="25"/>
  <c r="D4" i="25"/>
  <c r="D3" i="25"/>
  <c r="D2" i="25"/>
  <c r="G53" i="61"/>
  <c r="G52" i="61"/>
  <c r="G50" i="61"/>
  <c r="I48" i="61"/>
  <c r="G48" i="61" s="1"/>
  <c r="I47" i="61"/>
  <c r="G47" i="61" s="1"/>
  <c r="I46" i="61"/>
  <c r="G46" i="61"/>
  <c r="I45" i="61"/>
  <c r="G45" i="61" s="1"/>
  <c r="I43" i="61"/>
  <c r="G43" i="61" s="1"/>
  <c r="I42" i="61"/>
  <c r="G42" i="61" s="1"/>
  <c r="I41" i="61"/>
  <c r="G41" i="61"/>
  <c r="I40" i="61"/>
  <c r="G40" i="61" s="1"/>
  <c r="I38" i="61"/>
  <c r="G38" i="61" s="1"/>
  <c r="I37" i="61"/>
  <c r="G37" i="61" s="1"/>
  <c r="I36" i="61"/>
  <c r="G36" i="61"/>
  <c r="I35" i="61"/>
  <c r="G35" i="61" s="1"/>
  <c r="I33" i="61"/>
  <c r="G33" i="61" s="1"/>
  <c r="I31" i="61"/>
  <c r="G31" i="61" s="1"/>
  <c r="I29" i="61"/>
  <c r="G29" i="61"/>
  <c r="I27" i="61"/>
  <c r="G27" i="61" s="1"/>
  <c r="I25" i="61"/>
  <c r="G25" i="61" s="1"/>
  <c r="I23" i="61"/>
  <c r="G23" i="61" s="1"/>
  <c r="I21" i="61"/>
  <c r="G21" i="61"/>
  <c r="I19" i="61"/>
  <c r="G19" i="61" s="1"/>
  <c r="I17" i="61"/>
  <c r="G17" i="61" s="1"/>
  <c r="G15" i="61"/>
  <c r="G13" i="61"/>
  <c r="I11" i="61"/>
  <c r="G11" i="61"/>
  <c r="I10" i="61"/>
  <c r="G10" i="61" s="1"/>
  <c r="G8" i="61"/>
  <c r="G7" i="61"/>
  <c r="I5" i="61"/>
  <c r="G5" i="61" s="1"/>
  <c r="I4" i="61"/>
  <c r="G4" i="61"/>
  <c r="I3" i="61"/>
  <c r="G3" i="61" s="1"/>
  <c r="I2" i="61"/>
  <c r="G2" i="61" s="1"/>
  <c r="O35" i="23"/>
  <c r="O33" i="23"/>
  <c r="O32" i="23"/>
  <c r="O31" i="23"/>
  <c r="O30" i="23"/>
  <c r="O29" i="23"/>
  <c r="O28" i="23"/>
  <c r="O27" i="23"/>
  <c r="O26" i="23"/>
  <c r="O25" i="23"/>
  <c r="O24" i="23"/>
  <c r="O23" i="23"/>
  <c r="O22" i="23"/>
  <c r="J22" i="23"/>
  <c r="E22" i="23"/>
  <c r="H22" i="23" s="1"/>
  <c r="O21" i="23"/>
  <c r="O20" i="23"/>
  <c r="J20" i="23"/>
  <c r="E20" i="23"/>
  <c r="H20" i="23" s="1"/>
  <c r="O19" i="23"/>
  <c r="O18" i="23"/>
  <c r="O17" i="23"/>
  <c r="O16" i="23"/>
  <c r="H16" i="23"/>
  <c r="E16" i="23"/>
  <c r="O14" i="23"/>
  <c r="O13" i="23"/>
  <c r="O12" i="23"/>
  <c r="O11" i="23"/>
  <c r="M11" i="23"/>
  <c r="J11" i="23"/>
  <c r="H11" i="23"/>
  <c r="E11" i="23"/>
  <c r="O10" i="23"/>
  <c r="J10" i="23"/>
  <c r="E10" i="23"/>
  <c r="O9" i="23"/>
  <c r="J9" i="23"/>
  <c r="E9" i="23"/>
  <c r="O8" i="23"/>
  <c r="J8" i="23"/>
  <c r="E8" i="23"/>
  <c r="H8" i="23" s="1"/>
  <c r="O7" i="23"/>
  <c r="J7" i="23"/>
  <c r="E7" i="23"/>
  <c r="H7" i="23" s="1"/>
  <c r="O6" i="23"/>
  <c r="J6" i="23"/>
  <c r="E6" i="23"/>
  <c r="H6" i="23" s="1"/>
  <c r="O5" i="23"/>
  <c r="J5" i="23"/>
  <c r="E5" i="23"/>
  <c r="H5" i="23" s="1"/>
  <c r="O4" i="23"/>
  <c r="J4" i="23"/>
  <c r="E4" i="23"/>
  <c r="H4" i="23" s="1"/>
  <c r="O3" i="23"/>
  <c r="J3" i="23"/>
  <c r="E3" i="23"/>
  <c r="H3" i="23" s="1"/>
</calcChain>
</file>

<file path=xl/sharedStrings.xml><?xml version="1.0" encoding="utf-8"?>
<sst xmlns="http://schemas.openxmlformats.org/spreadsheetml/2006/main" count="1138" uniqueCount="820">
  <si>
    <t>选款</t>
  </si>
  <si>
    <t>商品热搜</t>
  </si>
  <si>
    <t>早上学习</t>
  </si>
  <si>
    <t>商品系列延展</t>
  </si>
  <si>
    <t>晚上上款</t>
  </si>
  <si>
    <t>作图</t>
  </si>
  <si>
    <t>中间找款</t>
  </si>
  <si>
    <t>https://www.gaoding.com/clip?id=35295395</t>
  </si>
  <si>
    <t>推广</t>
  </si>
  <si>
    <t>推广中心</t>
  </si>
  <si>
    <t>?</t>
  </si>
  <si>
    <t>多多进宝</t>
  </si>
  <si>
    <t>客户维护</t>
  </si>
  <si>
    <t>快速回复语录</t>
  </si>
  <si>
    <t>微信联系</t>
  </si>
  <si>
    <t>推广卡片</t>
  </si>
  <si>
    <t>SD</t>
  </si>
  <si>
    <t>http://www.uu338.com/Member/DanHaoSearch.aspx</t>
  </si>
  <si>
    <t>616366407</t>
  </si>
  <si>
    <t>拼多多热线</t>
  </si>
  <si>
    <t>021-53395288</t>
  </si>
  <si>
    <t>选款上款</t>
  </si>
  <si>
    <t>类目</t>
  </si>
  <si>
    <t>迷彩，袖衣，新款，鞋帽</t>
  </si>
  <si>
    <t>扣白底图</t>
  </si>
  <si>
    <t>共享参谋</t>
  </si>
  <si>
    <t xml:space="preserve"> http://t.cn/E4rgbcY</t>
  </si>
  <si>
    <r>
      <rPr>
        <sz val="11"/>
        <color theme="1"/>
        <rFont val="宋体"/>
        <family val="3"/>
        <charset val="134"/>
        <scheme val="minor"/>
      </rPr>
      <t>a</t>
    </r>
    <r>
      <rPr>
        <sz val="11"/>
        <color theme="1"/>
        <rFont val="宋体"/>
        <family val="3"/>
        <charset val="134"/>
        <scheme val="minor"/>
      </rPr>
      <t>-z1-6</t>
    </r>
  </si>
  <si>
    <t>照仙镜</t>
  </si>
  <si>
    <t>http://xingzai8.com/s/2iuYBr</t>
  </si>
  <si>
    <t>pdd</t>
  </si>
  <si>
    <t>商品基本信息</t>
  </si>
  <si>
    <t>商品</t>
  </si>
  <si>
    <t>成本（元）</t>
  </si>
  <si>
    <t>最低价</t>
  </si>
  <si>
    <t>最高价</t>
  </si>
  <si>
    <t>黄金价</t>
  </si>
  <si>
    <t>采购成本</t>
  </si>
  <si>
    <t>邮费</t>
  </si>
  <si>
    <t>黄金利润率</t>
  </si>
  <si>
    <t>售价</t>
  </si>
  <si>
    <t>利润率</t>
  </si>
  <si>
    <t>摘抄</t>
  </si>
  <si>
    <t>商品标题（60）</t>
  </si>
  <si>
    <t>标题字数</t>
  </si>
  <si>
    <t>商品信息(300)</t>
  </si>
  <si>
    <t>商品详情图</t>
  </si>
  <si>
    <t>商品短标（20）</t>
  </si>
  <si>
    <t>商品轮播图</t>
  </si>
  <si>
    <t>空迷彩</t>
  </si>
  <si>
    <t>夏季（95）
冬季（115）</t>
  </si>
  <si>
    <t>正品夏季城市迷彩服特种兵作训服透气耐磨空军训练服男空降兵套装 125
军装男士城市夏季迷彩服套装空军迷彩作训服冬季正品空降兵套装 120
正品空军城市迷彩服夏季作训服冬季迷彩服/男女式数码空降兵套装 115
配发正品空军城市迷彩服夏季作训服冬季迷彩服男式数码空降兵套装 135
正品空军城市迷彩服夏季作训服冬季迷彩服/男女式数码空降兵套装 128
包邮正品空军迷彩服城市迷彩服夏迷彩服冬季作训服数码空降兵套装 110
迷彩服套装男 春秋城市迷彩军训服女军装男特种兵耐磨劳保工作服 135
包邮正品空军城市迷彩服夏迷彩服冬季作训服数码空降兵套装男士 120
正品城市迷彩服夏季作训服冬季迷彩服空军数码特种兵空降兵套装 120</t>
  </si>
  <si>
    <t>城市迷彩服男作训套装正规配发野战特训耐磨爬山拉练女制服工作装</t>
  </si>
  <si>
    <t>爬山专用，搬运打坡
农民工打坡
杂用
防开档
超耐磨
爬山
越野
野战</t>
  </si>
  <si>
    <t>20190401\003-正品城市迷彩套装夏季迷彩服作训服天空迷彩套装数码迷彩竞技迷彩</t>
  </si>
  <si>
    <t>武迷彩</t>
  </si>
  <si>
    <r>
      <rPr>
        <sz val="11"/>
        <color theme="1"/>
        <rFont val="宋体"/>
        <family val="3"/>
        <charset val="134"/>
        <scheme val="minor"/>
      </rPr>
      <t>夏季（105</t>
    </r>
    <r>
      <rPr>
        <sz val="11"/>
        <color theme="1"/>
        <rFont val="宋体"/>
        <family val="3"/>
        <charset val="134"/>
        <scheme val="minor"/>
      </rPr>
      <t>）
冬季（115）</t>
    </r>
  </si>
  <si>
    <t>2018新款配发正品夏季16新式迷彩作训服深绿色冬季消防迷彩服套装 155
2018新款配发正品夏季16新式消防迷彩作训服冬季迷彩服工作服套装 155
新款消防迷彩服套装男款数码迷彩服 夏季军装特种兵作训服领章款 138
2018武款正品深绿色16式消防迷彩服夏季迷彩18新式冬季作训服套装 135
正品16新式深绿色夏季迷彩作训服套装2018配发消防冬季迷彩服男装 135
2018正品新式迷彩服夏季消防16深绿色作训服军装冬季迷彩服男套装 129
2018武款作训服正品16式消防迷彩服夏季迷彩18新式冬季作训服套装 155
2018正品武深绿色夏季16新式迷彩服军装消防冬作训衣服套装男包邮 128
正品18新式深绿色16式消防迷彩服夏季迷彩服武款冬季作训服套装 130</t>
  </si>
  <si>
    <t xml:space="preserve">消防迷彩服男作训套装正规配发野战特训耐磨爬山拉练女制服工作装
16新款夏作训迷彩服套装际华配发正规冬耐磨工作服劳保野战地
</t>
  </si>
  <si>
    <t>陆迷彩</t>
  </si>
  <si>
    <r>
      <rPr>
        <sz val="11"/>
        <color theme="1"/>
        <rFont val="宋体"/>
        <family val="3"/>
        <charset val="134"/>
        <scheme val="minor"/>
      </rPr>
      <t>夏季（</t>
    </r>
    <r>
      <rPr>
        <sz val="11"/>
        <color theme="1"/>
        <rFont val="宋体"/>
        <family val="3"/>
        <charset val="134"/>
        <scheme val="minor"/>
      </rPr>
      <t>85）
冬季（110）</t>
    </r>
  </si>
  <si>
    <t>铁夫奥尼丛林迷彩服套装男女军训服耐磨作训服军迷户外迷彩工作服 108
2018武款正品深绿色16式消防迷彩服夏季迷彩18新式冬季作训服套装 125
军装男女夏季丛林迷彩服套装男荒漠作训服军迷正品特种兵制服套装 125
配发正品丛林迷彩服套装荒漠迷彩套装夏冬季野战作训服军装男女 120
配发正品荒漠迷彩服丛林迷彩套装冬夏季林地迷彩作训服男女套装 130
2018新款配发正品夏季16新式迷彩作训服深绿色冬季消防迷彩服套装 155
正品配发夏季迷彩作训服丛林迷彩户外野战服军训服工作劳保服 185
配发正品夏季林地迷彩服套装男女军装荒漠冬作训服丛林军训服迷彩 135
配发正品丛林迷彩服套装夏季特种兵林地作训服男女套装野战服军装 135
配发正品丛林迷彩服套装夏季特种兵林地作训服男女套装野战服军装 155</t>
  </si>
  <si>
    <t>迷彩服男作训套装正规配发丛林夏荒漠冬野战特训耐磨女制服工作装</t>
  </si>
  <si>
    <t>蛙服裤</t>
  </si>
  <si>
    <r>
      <rPr>
        <sz val="11"/>
        <color theme="1"/>
        <rFont val="宋体"/>
        <family val="3"/>
        <charset val="134"/>
        <scheme val="minor"/>
      </rPr>
      <t>盾郎</t>
    </r>
    <r>
      <rPr>
        <sz val="11"/>
        <color rgb="FFFF0000"/>
        <rFont val="宋体"/>
        <family val="3"/>
        <charset val="134"/>
        <scheme val="minor"/>
      </rPr>
      <t>蛙服同款迷彩裤</t>
    </r>
    <r>
      <rPr>
        <sz val="11"/>
        <color theme="1"/>
        <rFont val="宋体"/>
        <family val="3"/>
        <charset val="134"/>
        <scheme val="minor"/>
      </rPr>
      <t>男</t>
    </r>
    <r>
      <rPr>
        <sz val="11"/>
        <color rgb="FFFF0000"/>
        <rFont val="宋体"/>
        <family val="3"/>
        <charset val="134"/>
        <scheme val="minor"/>
      </rPr>
      <t>户外军迷</t>
    </r>
    <r>
      <rPr>
        <sz val="11"/>
        <color theme="1"/>
        <rFont val="宋体"/>
        <family val="3"/>
        <charset val="134"/>
        <scheme val="minor"/>
      </rPr>
      <t>特种兵</t>
    </r>
    <r>
      <rPr>
        <sz val="11"/>
        <color rgb="FFFF0000"/>
        <rFont val="宋体"/>
        <family val="3"/>
        <charset val="134"/>
        <scheme val="minor"/>
      </rPr>
      <t>战术作训裤黑色蟒纹</t>
    </r>
    <r>
      <rPr>
        <sz val="11"/>
        <color theme="1"/>
        <rFont val="宋体"/>
        <family val="3"/>
        <charset val="134"/>
        <scheme val="minor"/>
      </rPr>
      <t>作战军裤 120
盾郎黑色蟒纹迷彩裤男特种兵蛙服战术裤</t>
    </r>
    <r>
      <rPr>
        <sz val="11"/>
        <color rgb="FFFF0000"/>
        <rFont val="宋体"/>
        <family val="3"/>
        <charset val="134"/>
        <scheme val="minor"/>
      </rPr>
      <t>CS野战</t>
    </r>
    <r>
      <rPr>
        <sz val="11"/>
        <color theme="1"/>
        <rFont val="宋体"/>
        <family val="3"/>
        <charset val="134"/>
        <scheme val="minor"/>
      </rPr>
      <t>作训裤作战服长裤 120
NIP 军迷</t>
    </r>
    <r>
      <rPr>
        <sz val="11"/>
        <color rgb="FFFF0000"/>
        <rFont val="宋体"/>
        <family val="3"/>
        <charset val="134"/>
        <scheme val="minor"/>
      </rPr>
      <t>CP迷彩</t>
    </r>
    <r>
      <rPr>
        <sz val="11"/>
        <color theme="1"/>
        <rFont val="宋体"/>
        <family val="3"/>
        <charset val="134"/>
        <scheme val="minor"/>
      </rPr>
      <t>裤男</t>
    </r>
    <r>
      <rPr>
        <sz val="11"/>
        <color rgb="FFFF0000"/>
        <rFont val="宋体"/>
        <family val="3"/>
        <charset val="134"/>
        <scheme val="minor"/>
      </rPr>
      <t>宽松</t>
    </r>
    <r>
      <rPr>
        <sz val="11"/>
        <color theme="1"/>
        <rFont val="宋体"/>
        <family val="3"/>
        <charset val="134"/>
        <scheme val="minor"/>
      </rPr>
      <t>战术军裤男特种兵美式作训裤耐磨军旅蛙裤 138
盾郎蛙服同款迷彩裤男户外军迷特种兵战术作训裤黑色蟒纹作战军裤 120
户外黑色莽纹迷彩裤子男特种兵蛙服裤军迷野战作训裤</t>
    </r>
    <r>
      <rPr>
        <sz val="11"/>
        <color rgb="FFFF0000"/>
        <rFont val="宋体"/>
        <family val="3"/>
        <charset val="134"/>
        <scheme val="minor"/>
      </rPr>
      <t>耐磨收缩</t>
    </r>
    <r>
      <rPr>
        <sz val="11"/>
        <color theme="1"/>
        <rFont val="宋体"/>
        <family val="3"/>
        <charset val="134"/>
        <scheme val="minor"/>
      </rPr>
      <t>军裤 135
蛙服战术裤子男</t>
    </r>
    <r>
      <rPr>
        <sz val="11"/>
        <color rgb="FFFF0000"/>
        <rFont val="宋体"/>
        <family val="3"/>
        <charset val="134"/>
        <scheme val="minor"/>
      </rPr>
      <t>修身劳保</t>
    </r>
    <r>
      <rPr>
        <sz val="11"/>
        <color theme="1"/>
        <rFont val="宋体"/>
        <family val="3"/>
        <charset val="134"/>
        <scheme val="minor"/>
      </rPr>
      <t>裤迷彩裤作战裤军裤男宽松耐磨特种兵裤子 120
户外迷彩裤作战裤</t>
    </r>
    <r>
      <rPr>
        <sz val="11"/>
        <color rgb="FFFF0000"/>
        <rFont val="宋体"/>
        <family val="3"/>
        <charset val="134"/>
        <scheme val="minor"/>
      </rPr>
      <t>青蛙服G3长裤</t>
    </r>
    <r>
      <rPr>
        <sz val="11"/>
        <color theme="1"/>
        <rFont val="宋体"/>
        <family val="3"/>
        <charset val="134"/>
        <scheme val="minor"/>
      </rPr>
      <t>男 春秋训练裤战术裤 工装裤 莽纹 95
青蛙服军迷战术裤男修身春秋户外</t>
    </r>
    <r>
      <rPr>
        <sz val="11"/>
        <color rgb="FFFF0000"/>
        <rFont val="宋体"/>
        <family val="3"/>
        <charset val="134"/>
        <scheme val="minor"/>
      </rPr>
      <t>透气耐磨</t>
    </r>
    <r>
      <rPr>
        <sz val="11"/>
        <color theme="1"/>
        <rFont val="宋体"/>
        <family val="3"/>
        <charset val="134"/>
        <scheme val="minor"/>
      </rPr>
      <t>迷彩裤</t>
    </r>
    <r>
      <rPr>
        <sz val="11"/>
        <color rgb="FFFF0000"/>
        <rFont val="宋体"/>
        <family val="3"/>
        <charset val="134"/>
        <scheme val="minor"/>
      </rPr>
      <t>特种兵</t>
    </r>
    <r>
      <rPr>
        <sz val="11"/>
        <color theme="1"/>
        <rFont val="宋体"/>
        <family val="3"/>
        <charset val="134"/>
        <scheme val="minor"/>
      </rPr>
      <t>作训</t>
    </r>
    <r>
      <rPr>
        <sz val="11"/>
        <color rgb="FFFF0000"/>
        <rFont val="宋体"/>
        <family val="3"/>
        <charset val="134"/>
        <scheme val="minor"/>
      </rPr>
      <t>工装裤</t>
    </r>
    <r>
      <rPr>
        <sz val="11"/>
        <color theme="1"/>
        <rFont val="宋体"/>
        <family val="3"/>
        <charset val="134"/>
        <scheme val="minor"/>
      </rPr>
      <t xml:space="preserve"> 98
盾郎特种兵黑色作战裤作训裤春秋户外</t>
    </r>
    <r>
      <rPr>
        <sz val="11"/>
        <color rgb="FFFF0000"/>
        <rFont val="宋体"/>
        <family val="3"/>
        <charset val="134"/>
        <scheme val="minor"/>
      </rPr>
      <t>防刮耐磨</t>
    </r>
    <r>
      <rPr>
        <sz val="11"/>
        <color theme="1"/>
        <rFont val="宋体"/>
        <family val="3"/>
        <charset val="134"/>
        <scheme val="minor"/>
      </rPr>
      <t>工装裤蛙服战术裤子 120</t>
    </r>
  </si>
  <si>
    <t>黑色莽纹丛林CP全地形蛙服裤男同款迷彩户外越野战术作训CS实战裤</t>
  </si>
  <si>
    <t xml:space="preserve">  </t>
  </si>
  <si>
    <t>20190401\wafu-004-蛙服迷彩户外军迷特训作训越野裤黑色蟒纹CP全地形荒漠丛林战术裤</t>
  </si>
  <si>
    <t>19消防衬衣长袖</t>
  </si>
  <si>
    <t>武/40
陆/45/48</t>
  </si>
  <si>
    <t>正品新款07A W内衬衣橄榄绿夏装长袖商务西服衬衣内衬夏服衬衫 55
正品包邮男款常服内衬长衬衣春秋内衬女士肖防衬衣正品质量包邮 58
春秋季正品男款常服内衬长袖衬衣松枝绿夏裤女裙短袖衬衣户外套装 57
07式陆衬衣男款常服内衬长衬衣春秋内衬女士肖防衬衣 60
现货秒发正品春秋男士女士常服内衬长袖短袖衬衣春秋内衬消防衬衣 64.5
正品单位配发常服内长衬衣夏季长衬长袖衬衣春秋内衬常服衬衣 75
正品包邮男款武常服内衬长衬衣春秋内衬女士消防衬衣正品质量包邮 73
正品男款衬衫夏常服长短袖衬衣工装衬衣春秋常服内衬女士消防衬衣 68
正品包邮男款武常服内衬长衬衣春秋内衬女士消防衬衣正品质量包邮 65</t>
  </si>
  <si>
    <t>夏常服男内衬正规配发消防常服女衬衣速干户外衬衫新款工装正装</t>
  </si>
  <si>
    <t>20190401\006-正品包邮长袖款消防武常服衬衣陆常服衬衫春夏秋冬常服内衬款</t>
  </si>
  <si>
    <t>夏常服外衬</t>
  </si>
  <si>
    <t xml:space="preserve">包邮现货正品男士女士夏常服短袖新式士官干部长袖单上衣蓝白夏裙
正品新式士官干部消防夏常服长袖 夏短袖上衣女士裙子夏单裤男女
新式夏常服长袖短袖春秋衬衣夏裤
07式夏长袖夏短袖夏常服长袖衬衣橄榄绿衬衣男士军训保安配发正品
正品新式士官干部消防夏常服长袖 夏短袖上衣女士裙子夏单裤男女
</t>
  </si>
  <si>
    <t>正规配发男女夏常服士常服干常服长衬衣短衬衫金属扣消防常服外衬</t>
  </si>
  <si>
    <t>20190401\007-正品包邮夏短袖款消防武常服陆常服士官干部常服橄榄绿军绿常服</t>
  </si>
  <si>
    <t>夏常服单裤</t>
  </si>
  <si>
    <t>正品新式松枝绿A夏裤新款夏常服单裤肖防 男女款橄榄绿夏常服单裤 58
正品夏常服单裤男新式松枝绿夏裤常服A款单裤 橄榄绿夏裤女包邮 58
正品新式松枝绿夏裤新款夏常服单裤男女款橄榄绿夏常服单裤女裙 58
正品新式松枝绿A夏裤新款夏常服单裤消防男女款橄榄绿夏常服单裤 55
正品陆军消防松枝绿橄榄绿男女式A夏裤夏常服涤丝单裤子裙子 50
正品配发 夏常服单裤 松枝绿夏裤 常服单裤 橄榄绿夏裤 男女都有 50
正品夏常服单裤新式松枝绿夏裤男常服A款纱裤橄榄绿涤丝夏裤女 45</t>
  </si>
  <si>
    <t>正品包邮户外新款男士夏常服单裤新式橄榄绿松枝绿女下裤透气工装</t>
  </si>
  <si>
    <t>E:\changfeng\20190401\002-常服裤</t>
  </si>
  <si>
    <t>19消防春秋常服</t>
  </si>
  <si>
    <t xml:space="preserve">19消防春秋常服套装男指挥长冬常服干部制式常服火焰蓝消防员常服658
</t>
  </si>
  <si>
    <t xml:space="preserve">正规春秋常服套装 男火焰蓝消防 员工装 蓝工作服 单位正装
春秋套装男火焰蓝员工装蓝工作服单位正装户外演出服
</t>
  </si>
  <si>
    <t>19消防体能服</t>
  </si>
  <si>
    <r>
      <rPr>
        <sz val="11"/>
        <color theme="1"/>
        <rFont val="宋体"/>
        <family val="3"/>
        <charset val="134"/>
        <scheme val="minor"/>
      </rPr>
      <t>正品</t>
    </r>
    <r>
      <rPr>
        <sz val="11"/>
        <color rgb="FFFF0000"/>
        <rFont val="宋体"/>
        <family val="3"/>
        <charset val="134"/>
        <scheme val="minor"/>
      </rPr>
      <t>新式19消防体能服短袖套装男夏</t>
    </r>
    <r>
      <rPr>
        <sz val="11"/>
        <color theme="1"/>
        <rFont val="宋体"/>
        <family val="3"/>
        <charset val="134"/>
        <scheme val="minor"/>
      </rPr>
      <t>季训练服</t>
    </r>
    <r>
      <rPr>
        <sz val="11"/>
        <color rgb="FFFF0000"/>
        <rFont val="宋体"/>
        <family val="3"/>
        <charset val="134"/>
        <scheme val="minor"/>
      </rPr>
      <t>火焰蓝</t>
    </r>
    <r>
      <rPr>
        <sz val="11"/>
        <color theme="1"/>
        <rFont val="宋体"/>
        <family val="3"/>
        <charset val="134"/>
        <scheme val="minor"/>
      </rPr>
      <t>色</t>
    </r>
    <r>
      <rPr>
        <sz val="11"/>
        <color rgb="FFFF0000"/>
        <rFont val="宋体"/>
        <family val="3"/>
        <charset val="134"/>
        <scheme val="minor"/>
      </rPr>
      <t>圆领</t>
    </r>
    <r>
      <rPr>
        <sz val="11"/>
        <color theme="1"/>
        <rFont val="宋体"/>
        <family val="3"/>
        <charset val="134"/>
        <scheme val="minor"/>
      </rPr>
      <t xml:space="preserve">速干T恤 89
新款19消防体能服训练服正品火焰蓝圆领T恤男女训练速干短袖套装 65
消防救援体能服 58
新款正品19体能服训练服火焰蓝消防圆领短袖男女训练速干短袖套装 48
正品19新式短袖体能服男蓝色圆领T恤套装速干体能训练服短袖套装 65
真品新深蓝色消防火焰体能服速干透气短袖夏季弹力短裤套装男女款 48
19新式火焰蓝夏季消防体能服短袖短裤救援体能服套装蓝色体能服 49
</t>
    </r>
  </si>
  <si>
    <t>正规配发新式19消防火焰蓝体能服短袖短裤套装男款夏速干透气T恤</t>
  </si>
  <si>
    <t>夏新款19火陷蓝氵肖 阝方体能服战术作训工装 蓝球套装 短袖短裤</t>
  </si>
  <si>
    <t>解放鞋</t>
  </si>
  <si>
    <t>高仿 27
军品 31
工地 21
军训 15</t>
  </si>
  <si>
    <r>
      <rPr>
        <sz val="11"/>
        <color theme="1"/>
        <rFont val="宋体"/>
        <family val="3"/>
        <charset val="134"/>
        <scheme val="minor"/>
      </rPr>
      <t>解放鞋男工地防滑胶鞋加厚迷彩07作训鞋跑步耐磨军训军鞋劳保劳动</t>
    </r>
    <r>
      <rPr>
        <sz val="11"/>
        <color theme="1"/>
        <rFont val="宋体"/>
        <family val="3"/>
        <charset val="134"/>
        <scheme val="minor"/>
      </rPr>
      <t xml:space="preserve"> </t>
    </r>
    <r>
      <rPr>
        <sz val="11"/>
        <color theme="1"/>
        <rFont val="宋体"/>
        <family val="3"/>
        <charset val="134"/>
        <scheme val="minor"/>
      </rPr>
      <t xml:space="preserve">
解放鞋男民工工地耐磨劳动迷彩鞋劳保胶鞋军鞋军训鞋子女07作训鞋
新式07a迷彩跑鞋男超轻解放鞋夏季正品军鞋减震跑步鞋软底作训鞋
军鞋3537解放鞋男正品07作训鞋劳保胶鞋帆布军训耐磨工地鞋迷彩鞋
迷彩鞋男解放鞋胶鞋07作训鞋3537民工潮军鞋女正品3517耐磨干活鞋</t>
    </r>
  </si>
  <si>
    <t>正规解放鞋男鞋作训鞋学生军训工地耐磨登山防滑迷彩男鞋</t>
  </si>
  <si>
    <t>E:\changfeng\20190401\009-正品解放鞋男鞋正规军迷作训鞋学生军训工地耐磨登山防滑迷彩男鞋</t>
  </si>
  <si>
    <t>棒球帽</t>
  </si>
  <si>
    <t>正品一点也不能少棒球帽越野登山户外遮阳防晒军迷黑白鸭舌休闲帽</t>
  </si>
  <si>
    <t>E:\changfeng\20190401\010-帽子</t>
  </si>
  <si>
    <t>棒球帽军运会</t>
  </si>
  <si>
    <t>圆边帽</t>
  </si>
  <si>
    <t>制式-40
非制式-8</t>
  </si>
  <si>
    <r>
      <rPr>
        <sz val="11"/>
        <color rgb="FFFF0000"/>
        <rFont val="宋体"/>
        <family val="3"/>
        <charset val="134"/>
        <scheme val="minor"/>
      </rPr>
      <t>军训迷彩帽</t>
    </r>
    <r>
      <rPr>
        <sz val="11"/>
        <color theme="1"/>
        <rFont val="宋体"/>
        <family val="3"/>
        <charset val="134"/>
        <scheme val="minor"/>
      </rPr>
      <t xml:space="preserve"> 迷彩帽男女鸭舌帽 户外拓展</t>
    </r>
    <r>
      <rPr>
        <sz val="11"/>
        <color rgb="FFFF0000"/>
        <rFont val="宋体"/>
        <family val="3"/>
        <charset val="134"/>
        <scheme val="minor"/>
      </rPr>
      <t>迷彩遮阳帽</t>
    </r>
    <r>
      <rPr>
        <sz val="11"/>
        <color theme="1"/>
        <rFont val="宋体"/>
        <family val="3"/>
        <charset val="134"/>
        <scheme val="minor"/>
      </rPr>
      <t xml:space="preserve"> 渔夫帽 奔尼帽 6.99
</t>
    </r>
    <r>
      <rPr>
        <sz val="11"/>
        <color rgb="FFFF0000"/>
        <rFont val="宋体"/>
        <family val="3"/>
        <charset val="134"/>
        <scheme val="minor"/>
      </rPr>
      <t>迷彩圆边帽</t>
    </r>
    <r>
      <rPr>
        <sz val="11"/>
        <color theme="1"/>
        <rFont val="宋体"/>
        <family val="3"/>
        <charset val="134"/>
        <scheme val="minor"/>
      </rPr>
      <t>工装</t>
    </r>
    <r>
      <rPr>
        <sz val="11"/>
        <color rgb="FFFF0000"/>
        <rFont val="宋体"/>
        <family val="3"/>
        <charset val="134"/>
        <scheme val="minor"/>
      </rPr>
      <t>遮阳帽户外大檐</t>
    </r>
    <r>
      <rPr>
        <sz val="11"/>
        <color theme="1"/>
        <rFont val="宋体"/>
        <family val="3"/>
        <charset val="134"/>
        <scheme val="minor"/>
      </rPr>
      <t>奔尼帽钓鱼渔夫帽特种兵</t>
    </r>
    <r>
      <rPr>
        <sz val="11"/>
        <color rgb="FFFF0000"/>
        <rFont val="宋体"/>
        <family val="3"/>
        <charset val="134"/>
        <scheme val="minor"/>
      </rPr>
      <t>军迷战术帽</t>
    </r>
    <r>
      <rPr>
        <sz val="11"/>
        <color theme="1"/>
        <rFont val="宋体"/>
        <family val="3"/>
        <charset val="134"/>
        <scheme val="minor"/>
      </rPr>
      <t xml:space="preserve"> 21.49
</t>
    </r>
    <r>
      <rPr>
        <sz val="11"/>
        <color rgb="FFFF0000"/>
        <rFont val="宋体"/>
        <family val="3"/>
        <charset val="134"/>
        <scheme val="minor"/>
      </rPr>
      <t>作战帽</t>
    </r>
    <r>
      <rPr>
        <sz val="11"/>
        <color theme="1"/>
        <rFont val="宋体"/>
        <family val="3"/>
        <charset val="134"/>
        <scheme val="minor"/>
      </rPr>
      <t>作训帽迷彩圆边帽男</t>
    </r>
    <r>
      <rPr>
        <sz val="11"/>
        <color rgb="FFFF0000"/>
        <rFont val="宋体"/>
        <family val="3"/>
        <charset val="134"/>
        <scheme val="minor"/>
      </rPr>
      <t>渔夫帽虎斑迷彩奔尼帽男迷彩帽男战术帽</t>
    </r>
    <r>
      <rPr>
        <sz val="11"/>
        <color theme="1"/>
        <rFont val="宋体"/>
        <family val="3"/>
        <charset val="134"/>
        <scheme val="minor"/>
      </rPr>
      <t xml:space="preserve"> 19.4
夏季户外</t>
    </r>
    <r>
      <rPr>
        <sz val="11"/>
        <color rgb="FFFF0000"/>
        <rFont val="宋体"/>
        <family val="3"/>
        <charset val="134"/>
        <scheme val="minor"/>
      </rPr>
      <t>大檐奔尼帽</t>
    </r>
    <r>
      <rPr>
        <sz val="11"/>
        <color theme="1"/>
        <rFont val="宋体"/>
        <family val="3"/>
        <charset val="134"/>
        <scheme val="minor"/>
      </rPr>
      <t>男女07猎人迷彩圆边帽防晒遮阳帽战术渔夫帽子 9.8
户外渔夫帽子登山钓鱼军旅迷彩奔尼帽</t>
    </r>
    <r>
      <rPr>
        <sz val="11"/>
        <color rgb="FFFF0000"/>
        <rFont val="宋体"/>
        <family val="3"/>
        <charset val="134"/>
        <scheme val="minor"/>
      </rPr>
      <t>丛林</t>
    </r>
    <r>
      <rPr>
        <sz val="11"/>
        <color theme="1"/>
        <rFont val="宋体"/>
        <family val="3"/>
        <charset val="134"/>
        <scheme val="minor"/>
      </rPr>
      <t xml:space="preserve">圆边帽 11.8
特种兵迷彩奔尼帽户外男防晒遮阳帽渔夫帽钓鱼登山军帽军迷圆边帽 24.5
户外奔尼帽丛林/荒漠/林地迷彩圆边帽作训帽钓鱼帽男女通用军训帽 12.85
正品奔尼帽圆边帽军版男士户外防晒遮阳迷彩帽子军帽丛林男女战术 22
</t>
    </r>
  </si>
  <si>
    <t>迷彩圆边帽男作训战术河边水边防晒遮阳丛林荒漠越野女户外爬山帽</t>
  </si>
  <si>
    <t>冲锋衣</t>
  </si>
  <si>
    <t>全地形90 + 带标10
16武警90+10
其他75 +10</t>
  </si>
  <si>
    <t>正规迷彩防晒轻薄透气虎斑数码全地形夏季冲锋衣战术军迷用品外套</t>
  </si>
  <si>
    <t xml:space="preserve">
</t>
  </si>
  <si>
    <t>E:\changfeng\20190401\008-迷彩轻薄冲锋衣</t>
  </si>
  <si>
    <t>作战靴春秋</t>
  </si>
  <si>
    <r>
      <rPr>
        <sz val="11"/>
        <color rgb="FFFF0000"/>
        <rFont val="宋体"/>
        <family val="3"/>
        <charset val="134"/>
        <scheme val="minor"/>
      </rPr>
      <t>220</t>
    </r>
    <r>
      <rPr>
        <sz val="11"/>
        <color theme="1"/>
        <rFont val="宋体"/>
        <family val="3"/>
        <charset val="134"/>
        <scheme val="minor"/>
      </rPr>
      <t xml:space="preserve">
155
165
125</t>
    </r>
  </si>
  <si>
    <t>夏作战靴</t>
  </si>
  <si>
    <r>
      <rPr>
        <sz val="11"/>
        <color rgb="FFFF0000"/>
        <rFont val="宋体"/>
        <family val="3"/>
        <charset val="134"/>
        <scheme val="minor"/>
      </rPr>
      <t>220</t>
    </r>
    <r>
      <rPr>
        <sz val="11"/>
        <color theme="1"/>
        <rFont val="宋体"/>
        <family val="3"/>
        <charset val="134"/>
        <scheme val="minor"/>
      </rPr>
      <t xml:space="preserve">
135</t>
    </r>
  </si>
  <si>
    <t>战狼同款</t>
  </si>
  <si>
    <r>
      <rPr>
        <sz val="11"/>
        <color theme="1"/>
        <rFont val="宋体"/>
        <family val="3"/>
        <charset val="134"/>
        <scheme val="minor"/>
      </rPr>
      <t>高邦1</t>
    </r>
    <r>
      <rPr>
        <sz val="11"/>
        <color theme="1"/>
        <rFont val="宋体"/>
        <family val="3"/>
        <charset val="134"/>
        <scheme val="minor"/>
      </rPr>
      <t>15
低邦110</t>
    </r>
  </si>
  <si>
    <r>
      <rPr>
        <sz val="11"/>
        <color rgb="FFFF0000"/>
        <rFont val="宋体"/>
        <family val="3"/>
        <charset val="134"/>
        <scheme val="minor"/>
      </rPr>
      <t>马丁靴</t>
    </r>
    <r>
      <rPr>
        <sz val="11"/>
        <color theme="1"/>
        <rFont val="宋体"/>
        <family val="3"/>
        <charset val="134"/>
        <scheme val="minor"/>
      </rPr>
      <t>男</t>
    </r>
    <r>
      <rPr>
        <sz val="11"/>
        <color rgb="FFFF0000"/>
        <rFont val="宋体"/>
        <family val="3"/>
        <charset val="134"/>
        <scheme val="minor"/>
      </rPr>
      <t>战狼2同款</t>
    </r>
    <r>
      <rPr>
        <sz val="11"/>
        <color theme="1"/>
        <rFont val="宋体"/>
        <family val="3"/>
        <charset val="134"/>
        <scheme val="minor"/>
      </rPr>
      <t>军靴男特种兵</t>
    </r>
    <r>
      <rPr>
        <sz val="11"/>
        <color rgb="FFFF0000"/>
        <rFont val="宋体"/>
        <family val="3"/>
        <charset val="134"/>
        <scheme val="minor"/>
      </rPr>
      <t>沙漠靴</t>
    </r>
    <r>
      <rPr>
        <sz val="11"/>
        <color theme="1"/>
        <rFont val="宋体"/>
        <family val="3"/>
        <charset val="134"/>
        <scheme val="minor"/>
      </rPr>
      <t>帆布</t>
    </r>
    <r>
      <rPr>
        <sz val="11"/>
        <color rgb="FFFF0000"/>
        <rFont val="宋体"/>
        <family val="3"/>
        <charset val="134"/>
        <scheme val="minor"/>
      </rPr>
      <t>高帮皮工装靴</t>
    </r>
    <r>
      <rPr>
        <sz val="11"/>
        <color theme="1"/>
        <rFont val="宋体"/>
        <family val="3"/>
        <charset val="134"/>
        <scheme val="minor"/>
      </rPr>
      <t>男短靴子 139
纪普迪2017新款战狼2同款雪地靴真皮马丁靴男</t>
    </r>
    <r>
      <rPr>
        <sz val="11"/>
        <color rgb="FFFF0000"/>
        <rFont val="宋体"/>
        <family val="3"/>
        <charset val="134"/>
        <scheme val="minor"/>
      </rPr>
      <t>户外</t>
    </r>
    <r>
      <rPr>
        <sz val="11"/>
        <color theme="1"/>
        <rFont val="宋体"/>
        <family val="3"/>
        <charset val="134"/>
        <scheme val="minor"/>
      </rPr>
      <t>高筒</t>
    </r>
    <r>
      <rPr>
        <sz val="11"/>
        <color rgb="FFFF0000"/>
        <rFont val="宋体"/>
        <family val="3"/>
        <charset val="134"/>
        <scheme val="minor"/>
      </rPr>
      <t>防滑</t>
    </r>
    <r>
      <rPr>
        <sz val="11"/>
        <color theme="1"/>
        <rFont val="宋体"/>
        <family val="3"/>
        <charset val="134"/>
        <scheme val="minor"/>
      </rPr>
      <t>军靴 329
马丁靴男</t>
    </r>
    <r>
      <rPr>
        <sz val="11"/>
        <color rgb="FFFF0000"/>
        <rFont val="宋体"/>
        <family val="3"/>
        <charset val="134"/>
        <scheme val="minor"/>
      </rPr>
      <t>英伦</t>
    </r>
    <r>
      <rPr>
        <sz val="11"/>
        <color theme="1"/>
        <rFont val="宋体"/>
        <family val="3"/>
        <charset val="134"/>
        <scheme val="minor"/>
      </rPr>
      <t>春季2019新款中帮工装男鞋潮男靴子</t>
    </r>
    <r>
      <rPr>
        <sz val="11"/>
        <color rgb="FFFF0000"/>
        <rFont val="宋体"/>
        <family val="3"/>
        <charset val="134"/>
        <scheme val="minor"/>
      </rPr>
      <t>百搭潮鞋</t>
    </r>
    <r>
      <rPr>
        <sz val="11"/>
        <color theme="1"/>
        <rFont val="宋体"/>
        <family val="3"/>
        <charset val="134"/>
        <scheme val="minor"/>
      </rPr>
      <t>高帮军靴 158
马丁靴男高帮男鞋英伦风沙漠靴透气男靴子军靴夏季中帮百搭马丁鞋 138
男士马丁靴中帮男鞋冬季短靴复古磨砂皮鞋</t>
    </r>
    <r>
      <rPr>
        <sz val="11"/>
        <color rgb="FFFF0000"/>
        <rFont val="宋体"/>
        <family val="3"/>
        <charset val="134"/>
        <scheme val="minor"/>
      </rPr>
      <t>英伦风</t>
    </r>
    <r>
      <rPr>
        <sz val="11"/>
        <color theme="1"/>
        <rFont val="宋体"/>
        <family val="3"/>
        <charset val="134"/>
        <scheme val="minor"/>
      </rPr>
      <t>百搭韩版潮男靴子 158
3515</t>
    </r>
    <r>
      <rPr>
        <sz val="11"/>
        <color rgb="FFFF0000"/>
        <rFont val="宋体"/>
        <family val="3"/>
        <charset val="134"/>
        <scheme val="minor"/>
      </rPr>
      <t>强人正品</t>
    </r>
    <r>
      <rPr>
        <sz val="11"/>
        <color theme="1"/>
        <rFont val="宋体"/>
        <family val="3"/>
        <charset val="134"/>
        <scheme val="minor"/>
      </rPr>
      <t>军靴战狼沙漠靴</t>
    </r>
    <r>
      <rPr>
        <sz val="11"/>
        <color rgb="FFFF0000"/>
        <rFont val="宋体"/>
        <family val="3"/>
        <charset val="134"/>
        <scheme val="minor"/>
      </rPr>
      <t>真皮户外</t>
    </r>
    <r>
      <rPr>
        <sz val="11"/>
        <color theme="1"/>
        <rFont val="宋体"/>
        <family val="3"/>
        <charset val="134"/>
        <scheme val="minor"/>
      </rPr>
      <t>男靴子防沙</t>
    </r>
    <r>
      <rPr>
        <sz val="11"/>
        <color rgb="FFFF0000"/>
        <rFont val="宋体"/>
        <family val="3"/>
        <charset val="134"/>
        <scheme val="minor"/>
      </rPr>
      <t>工装靴</t>
    </r>
    <r>
      <rPr>
        <sz val="11"/>
        <color theme="1"/>
        <rFont val="宋体"/>
        <family val="3"/>
        <charset val="134"/>
        <scheme val="minor"/>
      </rPr>
      <t>特种兵军鞋 198
春季韩版潮流高帮皮鞋</t>
    </r>
    <r>
      <rPr>
        <sz val="11"/>
        <color rgb="FFFF0000"/>
        <rFont val="宋体"/>
        <family val="3"/>
        <charset val="134"/>
        <scheme val="minor"/>
      </rPr>
      <t>男士休闲</t>
    </r>
    <r>
      <rPr>
        <sz val="11"/>
        <color theme="1"/>
        <rFont val="宋体"/>
        <family val="3"/>
        <charset val="134"/>
        <scheme val="minor"/>
      </rPr>
      <t>中帮板鞋子英伦风百搭大黄马丁靴子 79</t>
    </r>
  </si>
  <si>
    <t>正品战狼同款马丁靴沙漠靴英伦风百搭潮酷超牛强人高帮低帮工装靴</t>
  </si>
  <si>
    <t>皮帽</t>
  </si>
  <si>
    <t>正品配发荒漠迷彩大衣冬皮帽</t>
  </si>
  <si>
    <t>五井</t>
  </si>
  <si>
    <r>
      <rPr>
        <sz val="11"/>
        <color theme="1"/>
        <rFont val="宋体"/>
        <family val="3"/>
        <charset val="134"/>
        <scheme val="minor"/>
      </rPr>
      <t>小号40
大号 老款 511 55
新款 65</t>
    </r>
    <r>
      <rPr>
        <sz val="11"/>
        <color theme="1"/>
        <rFont val="宋体"/>
        <family val="3"/>
        <charset val="134"/>
        <scheme val="minor"/>
      </rPr>
      <t xml:space="preserve">
</t>
    </r>
  </si>
  <si>
    <t>虎斑迷彩书包男背包野营徒步战术双肩包中学生特战户外旅游登山包 75
虎斑猎人特战迷彩户外登山徒步多功能大容量战术男女双肩背包40升 86
虎斑猎人特战迷彩户外登山徒步多功能大容量战术男女双肩背包40升 75
户外背包虎斑迷彩战术双肩包男3D旅游野营登山包特种作战双背包 88
兵行者军迷书包虎斑豹纹特战迷彩小背包战术背包户外虎斑迷彩包 68
07迷彩虎斑背包特种兵3D男大容量战术双肩包夏令营军训背包 66.9
包邮新款07虎斑迷彩背囊数码迷彩战术包双肩包登山包野营训练背包 49</t>
  </si>
  <si>
    <t>虎斑迷彩战术野战背包户外爬山野营徒步战术双肩包学生旅游登山包</t>
  </si>
  <si>
    <t>水袋</t>
  </si>
  <si>
    <t>Naturehike挪客户外饮水袋便携折叠大容量运动登山骑行喝水装水袋 58
大口TPU饮用水水袋户外可折叠2L野营登山水袋自行车骑行军用水袋 49
骑行包折叠背包运动户外包3L&lt;俄罗斯军用水袋背包迷彩包户外运动 68
骑行包折叠背包运动户外包3L&lt;俄罗斯军用水袋背包迷彩包户外 58
军迷户外登山骑行水囊军用军品战术水袋TPU大口户外水袋2L大容量 65</t>
  </si>
  <si>
    <t>井春秋常服</t>
  </si>
  <si>
    <t>(便宜100,贵145)
士145
干220
冬士160
冬干280</t>
  </si>
  <si>
    <t>井内裤</t>
  </si>
  <si>
    <t xml:space="preserve">井腰带 </t>
  </si>
  <si>
    <t>15~22~30</t>
  </si>
  <si>
    <t>井领带</t>
  </si>
  <si>
    <t>井胸标</t>
  </si>
  <si>
    <t>井领夹</t>
  </si>
  <si>
    <t>井号</t>
  </si>
  <si>
    <t>井大领花</t>
  </si>
  <si>
    <t>井肩章</t>
  </si>
  <si>
    <t>迷彩肩章</t>
  </si>
  <si>
    <r>
      <rPr>
        <sz val="11"/>
        <color theme="1"/>
        <rFont val="宋体"/>
        <family val="3"/>
        <charset val="134"/>
        <scheme val="minor"/>
      </rPr>
      <t>1</t>
    </r>
    <r>
      <rPr>
        <sz val="11"/>
        <color theme="1"/>
        <rFont val="宋体"/>
        <family val="3"/>
        <charset val="134"/>
        <scheme val="minor"/>
      </rPr>
      <t>0~15</t>
    </r>
  </si>
  <si>
    <t>水壶</t>
  </si>
  <si>
    <t>夏迷彩体能服短袖短裤套装户外休闲</t>
  </si>
  <si>
    <t>70周年海军圆领衫</t>
  </si>
  <si>
    <t>海军70周年圆领衫翻领衫建军节辽宁舰纪念品军迷短袖T桖海魂衫 65
3543海军70周年T恤短袖圆领衫速干体能服老兵聚会七十周年纪念衫 68
海军建军70周年纪念品70周年刺绣圆领t恤衫速干短袖海魂衫辽宁舰 45
70周年T恤海军辽宁舰短袖建军夏季70周年短袖透气衫纪念男速干T恤 圆领 35
海70周年纪念T恤刺绣藏青白色短袖圆领衫透气男夏汗衫收藏文化衫 35
海军70周年纪念品T恤运动衫Polo衫男士休闲聚会速干圆领衫短袖t恤 53</t>
  </si>
  <si>
    <t>70周年纪念T恤刺绣藏青白短袖圆领衫速干兄弟班长聚会运动文化衫</t>
  </si>
  <si>
    <t>70周年海军POLO衫</t>
  </si>
  <si>
    <t>短袖蛙服</t>
  </si>
  <si>
    <t>迷彩服套装男特种兵蛙服战术军迷户外拓展训练CS耐磨修身作训服女 158</t>
  </si>
  <si>
    <t>长袖蛙服</t>
  </si>
  <si>
    <t>蛙服腰带</t>
  </si>
  <si>
    <t>帽子</t>
  </si>
  <si>
    <t>腰带</t>
  </si>
  <si>
    <t>护具</t>
  </si>
  <si>
    <t>欧记战术手套（15）
黑鹰战术手套（20）</t>
  </si>
  <si>
    <t>狼头体能服T恤</t>
  </si>
  <si>
    <t>简称</t>
  </si>
  <si>
    <t>款式</t>
  </si>
  <si>
    <t>性别</t>
  </si>
  <si>
    <t>提价1</t>
  </si>
  <si>
    <t>提价2</t>
  </si>
  <si>
    <t>提价3</t>
  </si>
  <si>
    <r>
      <rPr>
        <sz val="11"/>
        <color theme="1"/>
        <rFont val="宋体"/>
        <family val="3"/>
        <charset val="134"/>
        <scheme val="minor"/>
      </rPr>
      <t>F</t>
    </r>
    <r>
      <rPr>
        <sz val="11"/>
        <color theme="1"/>
        <rFont val="宋体"/>
        <family val="3"/>
        <charset val="134"/>
        <scheme val="minor"/>
      </rPr>
      <t>LG</t>
    </r>
  </si>
  <si>
    <t>30件以上</t>
  </si>
  <si>
    <t>2-29件内</t>
  </si>
  <si>
    <t>1件</t>
  </si>
  <si>
    <t>尺码</t>
  </si>
  <si>
    <t>WYC短袖</t>
  </si>
  <si>
    <t>武外衬短袖</t>
  </si>
  <si>
    <t>男</t>
  </si>
  <si>
    <t>陆军男上衣[165]-88-92-96-100-104-108-(特码112，116贵点80一件)～[185]</t>
  </si>
  <si>
    <t>正规配发大小码新款夏常服橄榄松枝绿外衬衫男短袖女衣演出乐队装</t>
  </si>
  <si>
    <t>女</t>
  </si>
  <si>
    <t>陆军女上衣[155]-80-84-88-92-96～[170]，尺码较全</t>
  </si>
  <si>
    <t>请对照身高体重选择型号</t>
  </si>
  <si>
    <t>LYC短袖</t>
  </si>
  <si>
    <t>陆外衬短袖</t>
  </si>
  <si>
    <t>衬衣型号解释:身高/胸围(胸围不清楚，请参照下表体重选择)</t>
  </si>
  <si>
    <t>陆军女上衣[155]-80-84-88-92-96～[170]，尺码较少</t>
  </si>
  <si>
    <t>身高(cm)</t>
  </si>
  <si>
    <t>体重(斤)</t>
  </si>
  <si>
    <t>尺码(身高/胸围)</t>
  </si>
  <si>
    <t>WXF裤子</t>
  </si>
  <si>
    <t>武夏常服裤子</t>
  </si>
  <si>
    <t>110-130</t>
  </si>
  <si>
    <r>
      <rPr>
        <sz val="11"/>
        <color theme="1"/>
        <rFont val="宋体"/>
        <family val="3"/>
        <charset val="134"/>
        <scheme val="minor"/>
      </rPr>
      <t>1</t>
    </r>
    <r>
      <rPr>
        <sz val="11"/>
        <color theme="1"/>
        <rFont val="宋体"/>
        <family val="3"/>
        <charset val="134"/>
        <scheme val="minor"/>
      </rPr>
      <t>65/84</t>
    </r>
  </si>
  <si>
    <r>
      <rPr>
        <sz val="11"/>
        <color theme="1"/>
        <rFont val="宋体"/>
        <family val="3"/>
        <charset val="134"/>
        <scheme val="minor"/>
      </rPr>
      <t>1</t>
    </r>
    <r>
      <rPr>
        <sz val="11"/>
        <color theme="1"/>
        <rFont val="宋体"/>
        <family val="3"/>
        <charset val="134"/>
        <scheme val="minor"/>
      </rPr>
      <t>65/88</t>
    </r>
  </si>
  <si>
    <t>武警男裤子[165]-74-80-86-92-98-104-108-(特码112，116贵点80一件)-[185]</t>
  </si>
  <si>
    <t>140-150</t>
  </si>
  <si>
    <r>
      <rPr>
        <sz val="11"/>
        <color theme="1"/>
        <rFont val="宋体"/>
        <family val="3"/>
        <charset val="134"/>
        <scheme val="minor"/>
      </rPr>
      <t>1</t>
    </r>
    <r>
      <rPr>
        <sz val="11"/>
        <color theme="1"/>
        <rFont val="宋体"/>
        <family val="3"/>
        <charset val="134"/>
        <scheme val="minor"/>
      </rPr>
      <t>65/92</t>
    </r>
  </si>
  <si>
    <r>
      <rPr>
        <sz val="11"/>
        <color theme="1"/>
        <rFont val="宋体"/>
        <family val="3"/>
        <charset val="134"/>
        <scheme val="minor"/>
      </rPr>
      <t>1</t>
    </r>
    <r>
      <rPr>
        <sz val="11"/>
        <color theme="1"/>
        <rFont val="宋体"/>
        <family val="3"/>
        <charset val="134"/>
        <scheme val="minor"/>
      </rPr>
      <t>65/96</t>
    </r>
  </si>
  <si>
    <t>武警女裤子[155]-64-68-73-78-83-88-92～[170]</t>
  </si>
  <si>
    <t>160-170</t>
  </si>
  <si>
    <t>165/100</t>
  </si>
  <si>
    <t>LXF裤子</t>
  </si>
  <si>
    <t>陆夏常服裤子</t>
  </si>
  <si>
    <r>
      <rPr>
        <sz val="11"/>
        <color theme="1"/>
        <rFont val="宋体"/>
        <family val="3"/>
        <charset val="134"/>
        <scheme val="minor"/>
      </rPr>
      <t>110</t>
    </r>
    <r>
      <rPr>
        <sz val="11"/>
        <color theme="1"/>
        <rFont val="宋体"/>
        <family val="3"/>
        <charset val="134"/>
        <scheme val="minor"/>
      </rPr>
      <t>-130</t>
    </r>
  </si>
  <si>
    <t>170/88</t>
  </si>
  <si>
    <t>陆军男裤子[165]-74-80-86-92-98-104-108-(特码112，116贵点80一件)-[185]</t>
  </si>
  <si>
    <t>170/92</t>
  </si>
  <si>
    <r>
      <rPr>
        <sz val="11"/>
        <color theme="1"/>
        <rFont val="宋体"/>
        <family val="3"/>
        <charset val="134"/>
        <scheme val="minor"/>
      </rPr>
      <t>1</t>
    </r>
    <r>
      <rPr>
        <sz val="11"/>
        <color theme="1"/>
        <rFont val="宋体"/>
        <family val="3"/>
        <charset val="134"/>
        <scheme val="minor"/>
      </rPr>
      <t>70/92</t>
    </r>
  </si>
  <si>
    <t>陆军女裤子[155]-64-68-73-78-83-88-92～[170]</t>
  </si>
  <si>
    <t>170/100</t>
  </si>
  <si>
    <t>WCF裙子</t>
  </si>
  <si>
    <t>武夏常服裙子</t>
  </si>
  <si>
    <t>[155]-64-68-73-78-83-88-92～[170]</t>
  </si>
  <si>
    <t>LCF裙子</t>
  </si>
  <si>
    <t>陆夏常服裙子</t>
  </si>
  <si>
    <t>WBL帽</t>
  </si>
  <si>
    <t>武贝雷帽</t>
  </si>
  <si>
    <t>正品</t>
  </si>
  <si>
    <t>高仿</t>
  </si>
  <si>
    <t>武警帽徽可单独卖3元，陆军帽徽不单独卖</t>
  </si>
  <si>
    <t>180-190</t>
  </si>
  <si>
    <t>170/104</t>
  </si>
  <si>
    <r>
      <rPr>
        <sz val="11"/>
        <color theme="1"/>
        <rFont val="宋体"/>
        <family val="3"/>
        <charset val="134"/>
        <scheme val="minor"/>
      </rPr>
      <t>1</t>
    </r>
    <r>
      <rPr>
        <sz val="11"/>
        <color theme="1"/>
        <rFont val="宋体"/>
        <family val="3"/>
        <charset val="134"/>
        <scheme val="minor"/>
      </rPr>
      <t>70/108</t>
    </r>
  </si>
  <si>
    <t>男女通用</t>
  </si>
  <si>
    <t>55-56-57-58-59-60</t>
  </si>
  <si>
    <t>175/88</t>
  </si>
  <si>
    <r>
      <rPr>
        <sz val="11"/>
        <color theme="1"/>
        <rFont val="宋体"/>
        <family val="3"/>
        <charset val="134"/>
        <scheme val="minor"/>
      </rPr>
      <t>L</t>
    </r>
    <r>
      <rPr>
        <sz val="11"/>
        <color theme="1"/>
        <rFont val="宋体"/>
        <family val="3"/>
        <charset val="134"/>
        <scheme val="minor"/>
      </rPr>
      <t>BL帽</t>
    </r>
  </si>
  <si>
    <t>陆贝雷帽</t>
  </si>
  <si>
    <t>175/92</t>
  </si>
  <si>
    <r>
      <rPr>
        <sz val="11"/>
        <color theme="1"/>
        <rFont val="宋体"/>
        <family val="3"/>
        <charset val="134"/>
        <scheme val="minor"/>
      </rPr>
      <t>1</t>
    </r>
    <r>
      <rPr>
        <sz val="11"/>
        <color theme="1"/>
        <rFont val="宋体"/>
        <family val="3"/>
        <charset val="134"/>
        <scheme val="minor"/>
      </rPr>
      <t>75/96</t>
    </r>
  </si>
  <si>
    <t>175/100</t>
  </si>
  <si>
    <r>
      <rPr>
        <sz val="11"/>
        <color theme="1"/>
        <rFont val="宋体"/>
        <family val="3"/>
        <charset val="134"/>
        <scheme val="minor"/>
      </rPr>
      <t>H</t>
    </r>
    <r>
      <rPr>
        <sz val="11"/>
        <color theme="1"/>
        <rFont val="宋体"/>
        <family val="3"/>
        <charset val="134"/>
        <scheme val="minor"/>
      </rPr>
      <t>BL帽</t>
    </r>
  </si>
  <si>
    <t>海贝雷帽</t>
  </si>
  <si>
    <t>180-200</t>
  </si>
  <si>
    <t>175/104</t>
  </si>
  <si>
    <r>
      <rPr>
        <sz val="11"/>
        <color theme="1"/>
        <rFont val="宋体"/>
        <family val="3"/>
        <charset val="134"/>
        <scheme val="minor"/>
      </rPr>
      <t>1</t>
    </r>
    <r>
      <rPr>
        <sz val="11"/>
        <color theme="1"/>
        <rFont val="宋体"/>
        <family val="3"/>
        <charset val="134"/>
        <scheme val="minor"/>
      </rPr>
      <t>75/108</t>
    </r>
  </si>
  <si>
    <t>130-150</t>
  </si>
  <si>
    <t>180/92</t>
  </si>
  <si>
    <r>
      <rPr>
        <sz val="11"/>
        <color theme="1"/>
        <rFont val="宋体"/>
        <family val="3"/>
        <charset val="134"/>
        <scheme val="minor"/>
      </rPr>
      <t>K</t>
    </r>
    <r>
      <rPr>
        <sz val="11"/>
        <color theme="1"/>
        <rFont val="宋体"/>
        <family val="3"/>
        <charset val="134"/>
        <scheme val="minor"/>
      </rPr>
      <t>BL帽</t>
    </r>
  </si>
  <si>
    <t>空贝雷帽</t>
  </si>
  <si>
    <t>180/100</t>
  </si>
  <si>
    <t>180/104</t>
  </si>
  <si>
    <r>
      <rPr>
        <sz val="11"/>
        <color theme="1"/>
        <rFont val="宋体"/>
        <family val="3"/>
        <charset val="134"/>
        <scheme val="minor"/>
      </rPr>
      <t>1</t>
    </r>
    <r>
      <rPr>
        <sz val="11"/>
        <color theme="1"/>
        <rFont val="宋体"/>
        <family val="3"/>
        <charset val="134"/>
        <scheme val="minor"/>
      </rPr>
      <t>80/108</t>
    </r>
  </si>
  <si>
    <t>W迷彩帽</t>
  </si>
  <si>
    <t>武作训迷彩帽</t>
  </si>
  <si>
    <t>军</t>
  </si>
  <si>
    <t>仿(质量)</t>
  </si>
  <si>
    <t>帽徽逢在上边</t>
  </si>
  <si>
    <t>185/96</t>
  </si>
  <si>
    <t>L迷彩帽</t>
  </si>
  <si>
    <t>陆作训迷彩帽</t>
  </si>
  <si>
    <t>K迷彩帽</t>
  </si>
  <si>
    <t>空作训迷彩帽</t>
  </si>
  <si>
    <t>H迷彩帽</t>
  </si>
  <si>
    <t>海洋作训迷彩帽</t>
  </si>
  <si>
    <t>WYB迷彩帽</t>
  </si>
  <si>
    <t>武迷圆边彩帽</t>
  </si>
  <si>
    <t>WZX迷彩套装</t>
  </si>
  <si>
    <t>武作训迷彩套装</t>
  </si>
  <si>
    <t>185/100</t>
  </si>
  <si>
    <t>夏男</t>
  </si>
  <si>
    <t>185/104</t>
  </si>
  <si>
    <r>
      <rPr>
        <sz val="11"/>
        <color theme="1"/>
        <rFont val="宋体"/>
        <family val="3"/>
        <charset val="134"/>
        <scheme val="minor"/>
      </rPr>
      <t>1</t>
    </r>
    <r>
      <rPr>
        <sz val="11"/>
        <color theme="1"/>
        <rFont val="宋体"/>
        <family val="3"/>
        <charset val="134"/>
        <scheme val="minor"/>
      </rPr>
      <t>85/108</t>
    </r>
  </si>
  <si>
    <t>冬男</t>
  </si>
  <si>
    <t>夏女</t>
  </si>
  <si>
    <t>冬女</t>
  </si>
  <si>
    <t>KZX迷彩套装</t>
  </si>
  <si>
    <t>空作训迷彩套装</t>
  </si>
  <si>
    <t>LZX迷彩套装</t>
  </si>
  <si>
    <t>陆作训迷彩套装</t>
  </si>
  <si>
    <t>L短迷彩套装</t>
  </si>
  <si>
    <t>陆短袖作迷彩套装</t>
  </si>
  <si>
    <r>
      <rPr>
        <sz val="11"/>
        <color theme="1"/>
        <rFont val="宋体"/>
        <family val="3"/>
        <charset val="134"/>
        <scheme val="minor"/>
      </rPr>
      <t>L</t>
    </r>
    <r>
      <rPr>
        <sz val="11"/>
        <color theme="1"/>
        <rFont val="宋体"/>
        <family val="3"/>
        <charset val="134"/>
        <scheme val="minor"/>
      </rPr>
      <t>常服</t>
    </r>
  </si>
  <si>
    <t>陆常服</t>
  </si>
  <si>
    <t>冬士</t>
  </si>
  <si>
    <t xml:space="preserve">冬干 </t>
  </si>
  <si>
    <t>春秋士</t>
  </si>
  <si>
    <t>春秋干</t>
  </si>
  <si>
    <r>
      <rPr>
        <sz val="11"/>
        <color theme="1"/>
        <rFont val="宋体"/>
        <family val="3"/>
        <charset val="134"/>
        <scheme val="minor"/>
      </rPr>
      <t>L</t>
    </r>
    <r>
      <rPr>
        <sz val="11"/>
        <color theme="1"/>
        <rFont val="宋体"/>
        <family val="3"/>
        <charset val="134"/>
        <scheme val="minor"/>
      </rPr>
      <t>DL花</t>
    </r>
  </si>
  <si>
    <t>陆大领花</t>
  </si>
  <si>
    <t>陆小领花</t>
  </si>
  <si>
    <t>陆绒衣裤</t>
  </si>
  <si>
    <t>17陆夏常服鸭舌帽</t>
  </si>
  <si>
    <t>陆单跨包</t>
  </si>
  <si>
    <t>陆冬迷彩大衣</t>
  </si>
  <si>
    <t>军品士兵</t>
  </si>
  <si>
    <r>
      <rPr>
        <sz val="11"/>
        <color theme="1"/>
        <rFont val="宋体"/>
        <family val="3"/>
        <charset val="134"/>
        <scheme val="minor"/>
      </rPr>
      <t>1</t>
    </r>
    <r>
      <rPr>
        <sz val="11"/>
        <color theme="1"/>
        <rFont val="宋体"/>
        <family val="3"/>
        <charset val="134"/>
        <scheme val="minor"/>
      </rPr>
      <t>90~210</t>
    </r>
  </si>
  <si>
    <t>高精仿士兵</t>
  </si>
  <si>
    <t>军品干部</t>
  </si>
  <si>
    <t>260~300</t>
  </si>
  <si>
    <t>高精仿干部</t>
  </si>
  <si>
    <t>冬皮鞋</t>
  </si>
  <si>
    <t>军品</t>
  </si>
  <si>
    <t>高精仿</t>
  </si>
  <si>
    <t>吃鸡包</t>
  </si>
  <si>
    <t>搪瓷</t>
  </si>
  <si>
    <t>6厘米1.8</t>
  </si>
  <si>
    <t>9厘军杯3代介4.6</t>
  </si>
  <si>
    <t>10厘米5</t>
  </si>
  <si>
    <t>12---6</t>
  </si>
  <si>
    <r>
      <rPr>
        <sz val="11"/>
        <color theme="1"/>
        <rFont val="宋体"/>
        <family val="3"/>
        <charset val="134"/>
        <scheme val="minor"/>
      </rPr>
      <t xml:space="preserve"> </t>
    </r>
    <r>
      <rPr>
        <sz val="11"/>
        <color theme="1"/>
        <rFont val="宋体"/>
        <family val="3"/>
        <charset val="134"/>
        <scheme val="minor"/>
      </rPr>
      <t xml:space="preserve">  </t>
    </r>
  </si>
  <si>
    <t>蛙服</t>
  </si>
  <si>
    <t>28 30 32 34 36 38</t>
  </si>
  <si>
    <t>黑色蟒纹</t>
  </si>
  <si>
    <t>丛林蟒纹</t>
  </si>
  <si>
    <t>编织内10、12、外10、13、</t>
  </si>
  <si>
    <t>荒漠蟒纹</t>
  </si>
  <si>
    <t>常服内带24，武装带35</t>
  </si>
  <si>
    <t>沙漠数码</t>
  </si>
  <si>
    <t>武</t>
  </si>
  <si>
    <t>ACU数码</t>
  </si>
  <si>
    <t>01</t>
  </si>
  <si>
    <t>黑色特战</t>
  </si>
  <si>
    <t>7</t>
  </si>
  <si>
    <t>CP全地形</t>
  </si>
  <si>
    <t>林地迷彩</t>
  </si>
  <si>
    <t>丛林数码</t>
  </si>
  <si>
    <t>青墟</t>
  </si>
  <si>
    <t>废墟</t>
  </si>
  <si>
    <t>成本</t>
  </si>
  <si>
    <t>运费</t>
  </si>
  <si>
    <t>价格</t>
  </si>
  <si>
    <t>贵的</t>
  </si>
  <si>
    <t>裤子+西服</t>
  </si>
  <si>
    <t>便宜的</t>
  </si>
  <si>
    <t>内衬</t>
  </si>
  <si>
    <t>领带</t>
  </si>
  <si>
    <t>领带夹</t>
  </si>
  <si>
    <t>裤子+西服+内衬+领带</t>
  </si>
  <si>
    <t>肩章</t>
  </si>
  <si>
    <t>警号</t>
  </si>
  <si>
    <t>领花</t>
  </si>
  <si>
    <t>胸</t>
  </si>
  <si>
    <t>武警全套</t>
  </si>
  <si>
    <t>大檐帽</t>
  </si>
  <si>
    <t>檐辉</t>
  </si>
  <si>
    <t>常服上衣+裤子（士春）</t>
  </si>
  <si>
    <t>外衬</t>
  </si>
  <si>
    <t>常服上衣+裤子（干春）</t>
  </si>
  <si>
    <t>常服上衣+裤子（干冬）</t>
  </si>
  <si>
    <t>常服陆裤子</t>
  </si>
  <si>
    <t>内腰带12-14-22-30</t>
  </si>
  <si>
    <t>外腰带士15-干20</t>
  </si>
  <si>
    <t>硬肩章</t>
  </si>
  <si>
    <t>大领花</t>
  </si>
  <si>
    <t>小领花</t>
  </si>
  <si>
    <t>臂章</t>
  </si>
  <si>
    <t>硬胸标</t>
  </si>
  <si>
    <t>软胸标</t>
  </si>
  <si>
    <t>资历章15</t>
  </si>
  <si>
    <t>资历章</t>
  </si>
  <si>
    <t>WTZ2019</t>
  </si>
  <si>
    <r>
      <rPr>
        <sz val="11"/>
        <color theme="1"/>
        <rFont val="宋体"/>
        <family val="3"/>
        <charset val="134"/>
        <scheme val="minor"/>
      </rPr>
      <t>1</t>
    </r>
    <r>
      <rPr>
        <sz val="11"/>
        <color theme="1"/>
        <rFont val="宋体"/>
        <family val="3"/>
        <charset val="134"/>
        <scheme val="minor"/>
      </rPr>
      <t>8</t>
    </r>
    <r>
      <rPr>
        <sz val="11"/>
        <color theme="1"/>
        <rFont val="宋体"/>
        <family val="3"/>
        <charset val="134"/>
        <scheme val="minor"/>
      </rPr>
      <t>多地型</t>
    </r>
  </si>
  <si>
    <t>猎人迷彩</t>
  </si>
  <si>
    <t>WZX</t>
  </si>
  <si>
    <t>荒漠迷彩</t>
  </si>
  <si>
    <t>K迷彩</t>
  </si>
  <si>
    <t>LTZ</t>
  </si>
  <si>
    <t>WTZ2017</t>
  </si>
  <si>
    <t>H迷彩</t>
  </si>
  <si>
    <t xml:space="preserve">尺码 </t>
  </si>
  <si>
    <t>身高/胸围</t>
  </si>
  <si>
    <t>165/84-88</t>
  </si>
  <si>
    <t>170/84-88</t>
  </si>
  <si>
    <t>180/84-88</t>
  </si>
  <si>
    <t>身高160-165选165/胸围</t>
  </si>
  <si>
    <t>165/92-96</t>
  </si>
  <si>
    <t>170/92-96</t>
  </si>
  <si>
    <t>180/92-96</t>
  </si>
  <si>
    <t>身高165-170选165/胸围</t>
  </si>
  <si>
    <t>身高170-175选165/胸围</t>
  </si>
  <si>
    <t>165/104-108</t>
  </si>
  <si>
    <t>170/104-108</t>
  </si>
  <si>
    <t>180/104-108</t>
  </si>
  <si>
    <t>身高175-180选165/胸围</t>
  </si>
  <si>
    <t>175/84-88</t>
  </si>
  <si>
    <t>185/84-88</t>
  </si>
  <si>
    <t>身高180-185选165/胸围</t>
  </si>
  <si>
    <t>175/92-96</t>
  </si>
  <si>
    <t>185/92-96</t>
  </si>
  <si>
    <t>175/104-108</t>
  </si>
  <si>
    <t>185/104-108</t>
  </si>
  <si>
    <t>提货</t>
  </si>
  <si>
    <t>单卖</t>
  </si>
  <si>
    <t>优惠后</t>
  </si>
  <si>
    <t>陆短袖</t>
  </si>
  <si>
    <t>优惠前</t>
  </si>
  <si>
    <t>陆绒衣裤175/92</t>
  </si>
  <si>
    <t>陆短袖作训服180/88</t>
  </si>
  <si>
    <t>陆鸭舌帽</t>
  </si>
  <si>
    <t>冬迷彩175/92</t>
  </si>
  <si>
    <r>
      <rPr>
        <sz val="11"/>
        <color theme="1"/>
        <rFont val="宋体"/>
        <family val="3"/>
        <charset val="134"/>
        <scheme val="minor"/>
      </rPr>
      <t>1</t>
    </r>
    <r>
      <rPr>
        <sz val="11"/>
        <color theme="1"/>
        <rFont val="宋体"/>
        <family val="3"/>
        <charset val="134"/>
        <scheme val="minor"/>
      </rPr>
      <t>4，20</t>
    </r>
  </si>
  <si>
    <t>软套肩</t>
  </si>
  <si>
    <t>陆冬内衬</t>
  </si>
  <si>
    <t>提货商品</t>
  </si>
  <si>
    <t>数量</t>
  </si>
  <si>
    <t>赠品</t>
  </si>
  <si>
    <t>成本2</t>
  </si>
  <si>
    <t>快递</t>
  </si>
  <si>
    <t>单天提货成本</t>
  </si>
  <si>
    <t>快递费</t>
  </si>
  <si>
    <t>商品总提货成本</t>
  </si>
  <si>
    <t>总快递费</t>
  </si>
  <si>
    <t>提货-&gt;L夏常服裤,170-92</t>
  </si>
  <si>
    <t>袜子</t>
  </si>
  <si>
    <t>倵【干短】金属扣,185-104</t>
  </si>
  <si>
    <t>提货-&gt;L夏常服裤,165-74</t>
  </si>
  <si>
    <t>提货-&gt;天K/干【男】送帽H,60</t>
  </si>
  <si>
    <r>
      <rPr>
        <sz val="11"/>
        <color theme="1"/>
        <rFont val="宋体"/>
        <family val="3"/>
        <charset val="134"/>
        <scheme val="minor"/>
      </rPr>
      <t>提单-&gt;</t>
    </r>
    <r>
      <rPr>
        <sz val="11"/>
        <color theme="1"/>
        <rFont val="宋体"/>
        <family val="3"/>
        <charset val="134"/>
        <scheme val="minor"/>
      </rPr>
      <t>L</t>
    </r>
    <r>
      <rPr>
        <sz val="11"/>
        <color theme="1"/>
        <rFont val="宋体"/>
        <family val="3"/>
        <charset val="134"/>
        <scheme val="minor"/>
      </rPr>
      <t>夏常服裤</t>
    </r>
    <r>
      <rPr>
        <sz val="11"/>
        <color theme="1"/>
        <rFont val="宋体"/>
        <family val="3"/>
        <charset val="134"/>
        <scheme val="minor"/>
      </rPr>
      <t>,185-104</t>
    </r>
  </si>
  <si>
    <t>提单-&gt;W夏常服裤,175-86</t>
  </si>
  <si>
    <t>盒子</t>
  </si>
  <si>
    <r>
      <rPr>
        <sz val="11"/>
        <color theme="1"/>
        <rFont val="宋体"/>
        <family val="3"/>
        <charset val="134"/>
        <scheme val="minor"/>
      </rPr>
      <t>女 L</t>
    </r>
    <r>
      <rPr>
        <sz val="11"/>
        <color theme="1"/>
        <rFont val="宋体"/>
        <family val="3"/>
        <charset val="134"/>
        <scheme val="minor"/>
      </rPr>
      <t>夏裤</t>
    </r>
    <r>
      <rPr>
        <sz val="11"/>
        <color theme="1"/>
        <rFont val="宋体"/>
        <family val="3"/>
        <charset val="134"/>
        <scheme val="minor"/>
      </rPr>
      <t>,165-78</t>
    </r>
  </si>
  <si>
    <t>消防迷彩【夏】,165/84-88</t>
  </si>
  <si>
    <r>
      <rPr>
        <sz val="11"/>
        <color theme="1"/>
        <rFont val="宋体"/>
        <family val="3"/>
        <charset val="134"/>
        <scheme val="minor"/>
      </rPr>
      <t>阝击【干】,</t>
    </r>
    <r>
      <rPr>
        <sz val="11"/>
        <color theme="1"/>
        <rFont val="宋体"/>
        <family val="3"/>
        <charset val="134"/>
        <scheme val="minor"/>
      </rPr>
      <t>165</t>
    </r>
    <r>
      <rPr>
        <sz val="11"/>
        <color theme="1"/>
        <rFont val="宋体"/>
        <family val="3"/>
        <charset val="134"/>
        <scheme val="minor"/>
      </rPr>
      <t>-92</t>
    </r>
  </si>
  <si>
    <r>
      <rPr>
        <sz val="11"/>
        <color theme="1"/>
        <rFont val="宋体"/>
        <family val="3"/>
        <charset val="134"/>
        <scheme val="minor"/>
      </rPr>
      <t>L夏常服裤,165</t>
    </r>
    <r>
      <rPr>
        <sz val="11"/>
        <color theme="1"/>
        <rFont val="宋体"/>
        <family val="3"/>
        <charset val="134"/>
        <scheme val="minor"/>
      </rPr>
      <t>-</t>
    </r>
    <r>
      <rPr>
        <sz val="11"/>
        <color theme="1"/>
        <rFont val="宋体"/>
        <family val="3"/>
        <charset val="134"/>
        <scheme val="minor"/>
      </rPr>
      <t>80</t>
    </r>
  </si>
  <si>
    <t>陆【干】,185-116  80</t>
  </si>
  <si>
    <t>陆夏常服裤,180-112 70</t>
  </si>
  <si>
    <t>L夏常服裤,165-92</t>
  </si>
  <si>
    <t>L夏常服裤,165-86</t>
  </si>
  <si>
    <t>消防迷彩【夏】,185/104-108</t>
  </si>
  <si>
    <t>消防迷彩【夏】,170/100</t>
  </si>
  <si>
    <t>WJ六件套+小红旗</t>
  </si>
  <si>
    <t>L夏常服裤,185-104</t>
  </si>
  <si>
    <t>L十套袜子</t>
  </si>
  <si>
    <t>W夏常服裤,175-86</t>
  </si>
  <si>
    <t>L夏常服裤,165-74</t>
  </si>
  <si>
    <t>W十套袜子</t>
  </si>
  <si>
    <t>L夏常服裤,170-98【武96】</t>
  </si>
  <si>
    <t>阝击【干】,170-104</t>
  </si>
  <si>
    <t>已发</t>
  </si>
  <si>
    <r>
      <rPr>
        <sz val="11"/>
        <color theme="1"/>
        <rFont val="宋体"/>
        <family val="3"/>
        <charset val="134"/>
        <scheme val="minor"/>
      </rPr>
      <t>倵【干】,</t>
    </r>
    <r>
      <rPr>
        <strike/>
        <sz val="11"/>
        <color theme="1"/>
        <rFont val="宋体"/>
        <family val="3"/>
        <charset val="134"/>
        <scheme val="minor"/>
      </rPr>
      <t>180-104-&gt;</t>
    </r>
    <r>
      <rPr>
        <sz val="11"/>
        <color theme="1"/>
        <rFont val="宋体"/>
        <family val="3"/>
        <charset val="134"/>
        <scheme val="minor"/>
      </rPr>
      <t>(175/108)</t>
    </r>
  </si>
  <si>
    <t>乐乐的，185-108</t>
  </si>
  <si>
    <r>
      <rPr>
        <sz val="11"/>
        <color theme="1"/>
        <rFont val="宋体"/>
        <family val="3"/>
        <charset val="134"/>
        <scheme val="minor"/>
      </rPr>
      <t>W夏常服裤,</t>
    </r>
    <r>
      <rPr>
        <strike/>
        <sz val="11"/>
        <color theme="1"/>
        <rFont val="宋体"/>
        <family val="3"/>
        <charset val="134"/>
        <scheme val="minor"/>
      </rPr>
      <t>180-104-&gt;</t>
    </r>
    <r>
      <rPr>
        <sz val="11"/>
        <color theme="1"/>
        <rFont val="宋体"/>
        <family val="3"/>
        <charset val="134"/>
        <scheme val="minor"/>
      </rPr>
      <t>(170/104)</t>
    </r>
  </si>
  <si>
    <t>L夏常服裤,185-98【武96】</t>
  </si>
  <si>
    <t>阝击【干短】,185-104</t>
  </si>
  <si>
    <t>W夏常服裤,175-98【武96】</t>
  </si>
  <si>
    <t>L夏常服裤,165-86 * 2</t>
  </si>
  <si>
    <t>L夏常服裤,175-104</t>
  </si>
  <si>
    <t>L夏常服裤,170-92</t>
  </si>
  <si>
    <t>倵【干短】,170-96</t>
  </si>
  <si>
    <t>L夏常服裤,170-86</t>
  </si>
  <si>
    <t>L内衬 175-96</t>
  </si>
  <si>
    <r>
      <rPr>
        <sz val="11"/>
        <color theme="1"/>
        <rFont val="宋体"/>
        <family val="3"/>
        <charset val="134"/>
        <scheme val="minor"/>
      </rPr>
      <t>1</t>
    </r>
    <r>
      <rPr>
        <sz val="11"/>
        <color theme="1"/>
        <rFont val="宋体"/>
        <family val="3"/>
        <charset val="134"/>
        <scheme val="minor"/>
      </rPr>
      <t>70/104 武干短 * 2</t>
    </r>
  </si>
  <si>
    <t>提货：女 160/84 迷彩</t>
  </si>
  <si>
    <t>提货 颜色分类:lu款不锈钢杯</t>
  </si>
  <si>
    <t>武款短袖 男上衣两件175/104 女裤子170/2尺3</t>
  </si>
  <si>
    <t>琪琪回调 裤子</t>
  </si>
  <si>
    <t>武警蓓蕾帽女款58码带帽徵(正)</t>
  </si>
  <si>
    <t>陆士短 170/96一件</t>
  </si>
  <si>
    <t>陆士短 165/100的一件</t>
  </si>
  <si>
    <t>陆士短 165/88两件</t>
  </si>
  <si>
    <t>陆士短 170/104一件</t>
  </si>
  <si>
    <t>陆裤子 170/96 男一件</t>
  </si>
  <si>
    <t>陆裤子 165/92 女一件</t>
  </si>
  <si>
    <t>陆裤子 165/80 男两件</t>
  </si>
  <si>
    <t>陆裤子 170/98 男一件</t>
  </si>
  <si>
    <t>衣武警武短袖170/104，</t>
  </si>
  <si>
    <t>裤子武警170/96</t>
  </si>
  <si>
    <t>武警裙子160/73</t>
  </si>
  <si>
    <t>武干短180-100</t>
  </si>
  <si>
    <t>武贝雷帽帽徽</t>
  </si>
  <si>
    <t>橄榄绿【W裤】,180-104-&gt;175/104</t>
  </si>
  <si>
    <t>松枝绿【L干短】,175-104 + 胸标</t>
  </si>
  <si>
    <t>橄榄绿【W干短】,175-104 + 胸标</t>
  </si>
  <si>
    <t>松枝绿【L干短】,170-88</t>
  </si>
  <si>
    <t xml:space="preserve">L士短165/100 </t>
  </si>
  <si>
    <t>L夏裤170/86</t>
  </si>
  <si>
    <t>L士短165/88</t>
  </si>
  <si>
    <t>162/100斤</t>
  </si>
  <si>
    <t>L夏裤165/74</t>
  </si>
  <si>
    <t>L士短170/96</t>
  </si>
  <si>
    <r>
      <rPr>
        <sz val="11"/>
        <color theme="1"/>
        <rFont val="宋体"/>
        <family val="3"/>
        <charset val="134"/>
        <scheme val="minor"/>
      </rPr>
      <t>1</t>
    </r>
    <r>
      <rPr>
        <sz val="11"/>
        <color theme="1"/>
        <rFont val="宋体"/>
        <family val="3"/>
        <charset val="134"/>
        <scheme val="minor"/>
      </rPr>
      <t>67/147斤</t>
    </r>
  </si>
  <si>
    <t>L夏裤,175-98【W96】</t>
  </si>
  <si>
    <t>我提的货</t>
  </si>
  <si>
    <t>女款160/92</t>
  </si>
  <si>
    <t>君行天下</t>
  </si>
  <si>
    <t>橄榄绿【W士短】,175-92</t>
  </si>
  <si>
    <t>松枝绿【L干短】,185-104</t>
  </si>
  <si>
    <t>L干短 175/100</t>
  </si>
  <si>
    <t>松枝绿【L裤】,175-74</t>
  </si>
  <si>
    <t>提单&gt;陆干短 175-96</t>
  </si>
  <si>
    <t>提单-&gt; 松枝绿【L裤子】,175-98【W96】</t>
  </si>
  <si>
    <t>裤子武警170/80</t>
  </si>
  <si>
    <t>武警蓓蕾帽（带帽微） 58</t>
  </si>
  <si>
    <t>陆军贝雷帽（带帽微） 58-1，59-1</t>
  </si>
  <si>
    <t>武警贝雷帽帽微 * 2</t>
  </si>
  <si>
    <t>武警长衬女款170/100</t>
  </si>
  <si>
    <t xml:space="preserve">提单 武短袖男 180-108 </t>
  </si>
  <si>
    <t>6A17</t>
  </si>
  <si>
    <t>W干短180/104(175/104)</t>
  </si>
  <si>
    <t>陆士短165/88</t>
  </si>
  <si>
    <r>
      <rPr>
        <sz val="11"/>
        <color theme="1"/>
        <rFont val="宋体"/>
        <family val="3"/>
        <charset val="134"/>
        <scheme val="minor"/>
      </rPr>
      <t>武内衬长袖1</t>
    </r>
    <r>
      <rPr>
        <sz val="11"/>
        <color theme="1"/>
        <rFont val="宋体"/>
        <family val="3"/>
        <charset val="134"/>
        <scheme val="minor"/>
      </rPr>
      <t>80-96x2</t>
    </r>
  </si>
  <si>
    <t>陆夏裤165-92</t>
  </si>
  <si>
    <t>陆干短 165/104</t>
  </si>
  <si>
    <t>陆短袖 175-92</t>
  </si>
  <si>
    <t>陆冬士常服 175-92</t>
  </si>
  <si>
    <t>陆绒衣裤 175-92</t>
  </si>
  <si>
    <r>
      <rPr>
        <sz val="11"/>
        <color theme="1"/>
        <rFont val="宋体"/>
        <family val="3"/>
        <charset val="134"/>
        <scheme val="minor"/>
      </rPr>
      <t>1</t>
    </r>
    <r>
      <rPr>
        <sz val="11"/>
        <color theme="1"/>
        <rFont val="宋体"/>
        <family val="3"/>
        <charset val="134"/>
        <scheme val="minor"/>
      </rPr>
      <t>7陆夏常服</t>
    </r>
    <r>
      <rPr>
        <sz val="11"/>
        <color theme="1"/>
        <rFont val="宋体"/>
        <family val="3"/>
        <charset val="134"/>
        <scheme val="minor"/>
      </rPr>
      <t>鸭舌帽 55</t>
    </r>
  </si>
  <si>
    <t>套肩 陆军一期士官</t>
  </si>
  <si>
    <t>陆军短袖迷彩服 175-92</t>
  </si>
  <si>
    <t>军嫂臂章 中国人民解放军 军嫂（送）</t>
  </si>
  <si>
    <t>520 银戒一对</t>
  </si>
  <si>
    <t>7A6</t>
  </si>
  <si>
    <t>松枝绿【L内衫长袖】,170-100</t>
  </si>
  <si>
    <r>
      <rPr>
        <sz val="8"/>
        <color rgb="FF444444"/>
        <rFont val="宋体"/>
        <family val="3"/>
        <charset val="134"/>
      </rPr>
      <t>武警长袖衬衣</t>
    </r>
    <r>
      <rPr>
        <sz val="8"/>
        <color rgb="FF444444"/>
        <rFont val="Roboto"/>
      </rPr>
      <t>165/100</t>
    </r>
  </si>
  <si>
    <t>武裤子165/86</t>
  </si>
  <si>
    <t>帽子武警贝雷58一顶</t>
  </si>
  <si>
    <t>邮费-23</t>
  </si>
  <si>
    <t xml:space="preserve">松枝绿【L士短】,175-108 *2 </t>
  </si>
  <si>
    <t>橄榄绿【W夏裤】,180-98【W96】</t>
  </si>
  <si>
    <t>陆常服肩章7个扣子</t>
  </si>
  <si>
    <t>LBL帽58</t>
  </si>
  <si>
    <t>L干短165/88</t>
  </si>
  <si>
    <t>橄榄绿【W干短】,165-96</t>
  </si>
  <si>
    <t>橄榄绿【W款裙子】,165-78</t>
  </si>
  <si>
    <t>没有，退款了</t>
  </si>
  <si>
    <t>W款不锈钢杯</t>
  </si>
  <si>
    <t>W迷彩175/92-96</t>
  </si>
  <si>
    <t>武干短165/88</t>
  </si>
  <si>
    <t>L干短185/104</t>
  </si>
  <si>
    <t>L夏裤185/98</t>
  </si>
  <si>
    <t>松枝绿【L内衬】,180-108 * 2</t>
  </si>
  <si>
    <t>橄榄绿【W干短】,170-100</t>
  </si>
  <si>
    <t>陆夏裤165-86</t>
  </si>
  <si>
    <t>琪琪</t>
  </si>
  <si>
    <t xml:space="preserve">【L夏裤】,180-92 </t>
  </si>
  <si>
    <t>【L干短】,180-100</t>
  </si>
  <si>
    <t>W干短,185-100</t>
  </si>
  <si>
    <t>L夏裤女165-92</t>
  </si>
  <si>
    <t>W夏裤,175-104</t>
  </si>
  <si>
    <t>武内衬170-88</t>
  </si>
  <si>
    <t>橄榄绿【W夏裤】,170-98【W96】</t>
  </si>
  <si>
    <t>松枝绿【L夏裤】,165-86</t>
  </si>
  <si>
    <t>L士短 175-108</t>
  </si>
  <si>
    <t>吉疆</t>
  </si>
  <si>
    <t xml:space="preserve">L夏裤 </t>
  </si>
  <si>
    <t>175-108</t>
  </si>
  <si>
    <t>165-74</t>
  </si>
  <si>
    <t>武士短</t>
  </si>
  <si>
    <t>175/108</t>
  </si>
  <si>
    <t>吉疆-shunnie</t>
  </si>
  <si>
    <t>武干短</t>
  </si>
  <si>
    <t>武内衬</t>
  </si>
  <si>
    <t>175-92</t>
  </si>
  <si>
    <t>W士长袖</t>
  </si>
  <si>
    <t xml:space="preserve">175-96 </t>
  </si>
  <si>
    <t>乐乐-shunnie</t>
  </si>
  <si>
    <t>W干长袖</t>
  </si>
  <si>
    <t>180-96</t>
  </si>
  <si>
    <t>W士短袖</t>
  </si>
  <si>
    <t>170-96</t>
  </si>
  <si>
    <t>W干短袖</t>
  </si>
  <si>
    <t>185-108</t>
  </si>
  <si>
    <t>185-104</t>
  </si>
  <si>
    <t>陆内衬</t>
  </si>
  <si>
    <t>165-96</t>
  </si>
  <si>
    <t>W夏裤</t>
  </si>
  <si>
    <t>165-92</t>
  </si>
  <si>
    <t>L夏裤</t>
  </si>
  <si>
    <t>170-104</t>
  </si>
  <si>
    <t>匆**客</t>
  </si>
  <si>
    <t>L干短</t>
  </si>
  <si>
    <t>185-100</t>
  </si>
  <si>
    <t>广**龚</t>
  </si>
  <si>
    <t>卞小兵</t>
  </si>
  <si>
    <t>L内衬</t>
  </si>
  <si>
    <t>175-86</t>
  </si>
  <si>
    <t>W士短</t>
  </si>
  <si>
    <t>165-88</t>
  </si>
  <si>
    <t>165-88-&gt;165-92</t>
  </si>
  <si>
    <t>W干短</t>
  </si>
  <si>
    <t xml:space="preserve">L内衬 </t>
  </si>
  <si>
    <t>170-88</t>
  </si>
  <si>
    <t>W夏迷彩</t>
  </si>
  <si>
    <t>180-92</t>
  </si>
  <si>
    <t>170-86</t>
  </si>
  <si>
    <t>170/74</t>
  </si>
  <si>
    <t>W夏迷彩短袖</t>
  </si>
  <si>
    <t>L夏裤75-98</t>
  </si>
  <si>
    <t>L 内衬 180-96</t>
  </si>
  <si>
    <t xml:space="preserve">W夏裤170-86 </t>
  </si>
  <si>
    <t>W内衬 175-92</t>
  </si>
  <si>
    <t>橄榄绿【W夏裤】,170-92</t>
  </si>
  <si>
    <t>松枝绿【L士短】,185-108</t>
  </si>
  <si>
    <t>松枝绿【L干短】,180-108</t>
  </si>
  <si>
    <t>ok</t>
  </si>
  <si>
    <t>武短袖迷彩</t>
  </si>
  <si>
    <t>席子</t>
  </si>
  <si>
    <t>妹子</t>
  </si>
  <si>
    <t>武干短180-100 下单</t>
  </si>
  <si>
    <t>L内衬 180-96 下单</t>
  </si>
  <si>
    <t>L干短170-104 下单</t>
  </si>
  <si>
    <t>L内衬160-84</t>
  </si>
  <si>
    <t>L内衬,165-92</t>
  </si>
  <si>
    <t>W夏裤165-80</t>
  </si>
  <si>
    <t>陆干短170-104</t>
  </si>
  <si>
    <t>猎人短上衣和裤子 送黑妹</t>
  </si>
  <si>
    <t>陆夏裤170/86</t>
  </si>
  <si>
    <t>陆冬迷彩170/92一套</t>
  </si>
  <si>
    <r>
      <rPr>
        <sz val="11"/>
        <color theme="1"/>
        <rFont val="宋体"/>
        <family val="3"/>
        <charset val="134"/>
        <scheme val="minor"/>
      </rPr>
      <t xml:space="preserve">135的战靴42码 </t>
    </r>
    <r>
      <rPr>
        <sz val="11"/>
        <color theme="1"/>
        <rFont val="宋体"/>
        <family val="3"/>
        <charset val="134"/>
        <scheme val="minor"/>
      </rPr>
      <t>1双</t>
    </r>
  </si>
  <si>
    <t>二期士官的软简章一套</t>
  </si>
  <si>
    <t>二期士官的硬简章一套</t>
  </si>
  <si>
    <t>陆夏迷彩作训160/84-88</t>
  </si>
  <si>
    <t>陆夏袜 1包</t>
  </si>
  <si>
    <t>陆冬袜 1包</t>
  </si>
  <si>
    <t>松枝绿【L干短】,185-104  1</t>
  </si>
  <si>
    <t>松枝绿【L干短】,180-104  1</t>
  </si>
  <si>
    <t>松枝绿【L干短】,170-92 1</t>
  </si>
  <si>
    <t>松枝绿【L干短】,165-96  1</t>
  </si>
  <si>
    <t>橄榄绿【W夏裤】,175-104 1</t>
  </si>
  <si>
    <t>511acu包 1</t>
  </si>
  <si>
    <t>陆伞 1</t>
  </si>
  <si>
    <t>陆干长 170/88 1</t>
  </si>
  <si>
    <t>L干短170-88</t>
  </si>
  <si>
    <t>迷彩二级士官领章</t>
  </si>
  <si>
    <t>橄榄绿【W干短】,185-100</t>
  </si>
  <si>
    <t>库存</t>
  </si>
  <si>
    <t>橄榄绿【W内衬】,175-100</t>
  </si>
  <si>
    <t>陆冬迷彩 170/92</t>
  </si>
  <si>
    <t>陆香皂盒 * 1</t>
  </si>
  <si>
    <t>L内衬180/96</t>
  </si>
  <si>
    <t>L夏裤185/86</t>
  </si>
  <si>
    <t>奸20空军眼镜 银色 *1</t>
  </si>
  <si>
    <t>陆夏裤185/104 * 5</t>
  </si>
  <si>
    <t>陆干短165/92</t>
  </si>
  <si>
    <t>武夏裤</t>
  </si>
  <si>
    <t>170/86</t>
  </si>
  <si>
    <t>陆夏裤</t>
  </si>
  <si>
    <t>165/96</t>
  </si>
  <si>
    <t>陆干短</t>
  </si>
  <si>
    <t>L内衬 170/100</t>
  </si>
  <si>
    <t>w内衬175/100</t>
  </si>
  <si>
    <t>W内衬180/108，下单</t>
  </si>
  <si>
    <t>W内衬185/104 *2，下单</t>
  </si>
  <si>
    <t>07W干春秋常服175/104换108</t>
  </si>
  <si>
    <t>W内衬175/88</t>
  </si>
  <si>
    <t>W内衬175/96</t>
  </si>
  <si>
    <t>W内衬180/104</t>
  </si>
  <si>
    <t>W内衬170/92</t>
  </si>
  <si>
    <t>W夏士长165/96</t>
  </si>
  <si>
    <t>W士夏常服短袖180/100</t>
  </si>
  <si>
    <t>W内衬165/88</t>
  </si>
  <si>
    <t>W内衬170/88</t>
  </si>
  <si>
    <t>W士夏常服长袖165/88</t>
  </si>
  <si>
    <t>W内衬180/108</t>
  </si>
  <si>
    <t>W内衬180/100</t>
  </si>
  <si>
    <t>W士夏常服长袖165/96 *2</t>
  </si>
  <si>
    <t>W内衬175/104 * 2</t>
  </si>
  <si>
    <t>W士夏常服短袖175/88</t>
  </si>
  <si>
    <t>W士夏裤175/74</t>
  </si>
  <si>
    <t>W夏裤165/98 *2</t>
  </si>
  <si>
    <t>W夏干长175/100</t>
  </si>
  <si>
    <t>1002SD处理</t>
  </si>
  <si>
    <t>OK</t>
  </si>
  <si>
    <t>1001客户热搜</t>
  </si>
  <si>
    <r>
      <rPr>
        <sz val="11"/>
        <color theme="1"/>
        <rFont val="宋体"/>
        <family val="3"/>
        <charset val="134"/>
        <scheme val="minor"/>
      </rPr>
      <t>O</t>
    </r>
    <r>
      <rPr>
        <sz val="11"/>
        <color theme="1"/>
        <rFont val="宋体"/>
        <family val="3"/>
        <charset val="134"/>
        <scheme val="minor"/>
      </rPr>
      <t>K</t>
    </r>
  </si>
  <si>
    <t>SD处理</t>
  </si>
  <si>
    <t>选品上款</t>
  </si>
  <si>
    <t>老客户维护</t>
  </si>
  <si>
    <t/>
  </si>
  <si>
    <t>推广数据截取</t>
  </si>
  <si>
    <t>整理思路</t>
  </si>
  <si>
    <t>数据整理</t>
  </si>
  <si>
    <t>迷彩系列</t>
  </si>
  <si>
    <t>常服系列</t>
  </si>
  <si>
    <t>多多大学</t>
  </si>
  <si>
    <t>拼多多上款</t>
  </si>
  <si>
    <t>拼多多上款白底图</t>
  </si>
  <si>
    <t>拼多多内衬长袖修改</t>
  </si>
  <si>
    <t>这个处理没处理好</t>
  </si>
  <si>
    <t>淘宝拼多学习</t>
  </si>
  <si>
    <t>时间不够</t>
  </si>
  <si>
    <t>拼多多刷6单</t>
  </si>
  <si>
    <t>刷单思路，每一个上新品都必须要有单，燥款要不断跟过单数</t>
  </si>
  <si>
    <t>长袖短衬上新</t>
  </si>
  <si>
    <t>大檐帽上新</t>
  </si>
  <si>
    <t>有没有单的</t>
  </si>
  <si>
    <t>标题优化</t>
  </si>
  <si>
    <t>营销中心如何运用？</t>
  </si>
  <si>
    <t>客户信息整理</t>
  </si>
  <si>
    <t>拼单成团</t>
  </si>
  <si>
    <t>淘宝装修</t>
  </si>
  <si>
    <t>分类处理</t>
  </si>
  <si>
    <t>万维网</t>
  </si>
  <si>
    <r>
      <rPr>
        <sz val="11"/>
        <color theme="1"/>
        <rFont val="宋体"/>
        <family val="3"/>
        <charset val="134"/>
        <scheme val="minor"/>
      </rPr>
      <t>2</t>
    </r>
    <r>
      <rPr>
        <sz val="11"/>
        <color theme="1"/>
        <rFont val="宋体"/>
        <family val="3"/>
        <charset val="134"/>
        <scheme val="minor"/>
      </rPr>
      <t>0天没销量降权</t>
    </r>
  </si>
  <si>
    <t>工作服</t>
  </si>
  <si>
    <t>淘宝上新</t>
  </si>
  <si>
    <t>衣服尺码识别</t>
  </si>
  <si>
    <t>阿里服务器处理</t>
  </si>
  <si>
    <t>拼多多推广工具调整</t>
  </si>
  <si>
    <t>发布新商品</t>
  </si>
  <si>
    <t>衣服尺码识别,信息处理</t>
  </si>
  <si>
    <t>拼多多上新工作服</t>
  </si>
  <si>
    <t>阿里服务器</t>
  </si>
  <si>
    <t>N</t>
  </si>
  <si>
    <t>学习书本知识</t>
  </si>
  <si>
    <t>拼多多拍视频</t>
  </si>
  <si>
    <t>淘宝上款</t>
  </si>
  <si>
    <t>Y</t>
  </si>
  <si>
    <t>进7天至少六天在发贴【勋章馆】</t>
  </si>
  <si>
    <t>演出乐队衣服开发</t>
  </si>
  <si>
    <t>拼多多提款</t>
  </si>
  <si>
    <t>商品被收藏数排名较低</t>
  </si>
  <si>
    <t>落后于同层14.12%的同行</t>
  </si>
  <si>
    <t>商品支付买家数排名较低</t>
  </si>
  <si>
    <t>全部商品浏览数排名较低</t>
  </si>
  <si>
    <t>落后于同层8.01%的同行</t>
  </si>
  <si>
    <t>定单处理</t>
  </si>
  <si>
    <t>数据截取</t>
  </si>
  <si>
    <t>客户热搜</t>
  </si>
  <si>
    <t>不要带任何敏感词汇</t>
  </si>
  <si>
    <t>07，军官，部队，兵</t>
  </si>
  <si>
    <t>看一下琪琪的违规记录</t>
  </si>
  <si>
    <t>发货慢</t>
  </si>
  <si>
    <t>淘宝上款学习别人的店铺，全部款遂渐上齐</t>
  </si>
  <si>
    <t>拼多多也是</t>
  </si>
  <si>
    <t>上款</t>
  </si>
  <si>
    <t>16武警作训服套装</t>
  </si>
  <si>
    <t>夏</t>
  </si>
  <si>
    <t>作训鞋</t>
  </si>
  <si>
    <t>只有领章</t>
  </si>
  <si>
    <t>冬</t>
  </si>
  <si>
    <t>作战靴</t>
  </si>
  <si>
    <t>07式陆军作训服套装</t>
  </si>
  <si>
    <t>丛林夏</t>
  </si>
  <si>
    <t>荒莫冬</t>
  </si>
  <si>
    <t>07海军作训服套装</t>
  </si>
  <si>
    <t>07空军作训服套装</t>
  </si>
  <si>
    <t>士兵春秋</t>
  </si>
  <si>
    <t>士兵冬</t>
  </si>
  <si>
    <t>干部春秋</t>
  </si>
  <si>
    <t>干部冬</t>
  </si>
  <si>
    <t>07式武警常服</t>
  </si>
  <si>
    <t>皮鞋</t>
  </si>
  <si>
    <t>07式陆军常服</t>
  </si>
  <si>
    <t>07海军常服</t>
  </si>
  <si>
    <t>07空军常服</t>
  </si>
  <si>
    <t>军衔</t>
  </si>
  <si>
    <r>
      <rPr>
        <sz val="11"/>
        <color theme="1"/>
        <rFont val="Calibri"/>
        <family val="2"/>
      </rPr>
      <t xml:space="preserve"> </t>
    </r>
    <r>
      <rPr>
        <sz val="11"/>
        <color theme="1"/>
        <rFont val="宋体"/>
        <family val="3"/>
        <charset val="134"/>
        <scheme val="minor"/>
      </rPr>
      <t>将官：上将、中将、少将；</t>
    </r>
  </si>
  <si>
    <t>校官：大校、上校、中校、少校；</t>
  </si>
  <si>
    <t>尉官：上尉、中尉、少尉。</t>
  </si>
  <si>
    <t>海军、空军、武警军官警官在军衔前分别冠以“海军”、“空军”、“武警”。专业技术军官，在军衔前冠以“专业技术”。还另设有文职干部与学员军衔。</t>
  </si>
  <si>
    <t>士官军衔设置由低至高为：下士、中士、上士、四级军士长、三级军士长、二级军士长、一级军士长。</t>
  </si>
  <si>
    <r>
      <rPr>
        <sz val="11"/>
        <color theme="1"/>
        <rFont val="宋体"/>
        <family val="3"/>
        <charset val="134"/>
        <scheme val="minor"/>
      </rPr>
      <t>武警部队还设有礼仪士兵军衔，分为列兵、上等兵、下士、中士、上士</t>
    </r>
    <r>
      <rPr>
        <sz val="11"/>
        <color theme="1"/>
        <rFont val="Calibri"/>
        <family val="2"/>
      </rPr>
      <t>2</t>
    </r>
    <r>
      <rPr>
        <sz val="11"/>
        <color theme="1"/>
        <rFont val="宋体"/>
        <family val="3"/>
        <charset val="134"/>
        <scheme val="minor"/>
      </rPr>
      <t>等</t>
    </r>
    <r>
      <rPr>
        <sz val="11"/>
        <color theme="1"/>
        <rFont val="Calibri"/>
        <family val="2"/>
      </rPr>
      <t>5</t>
    </r>
    <r>
      <rPr>
        <sz val="11"/>
        <color theme="1"/>
        <rFont val="宋体"/>
        <family val="3"/>
        <charset val="134"/>
        <scheme val="minor"/>
      </rPr>
      <t>级。</t>
    </r>
  </si>
  <si>
    <t>常服帽与礼帽有什么区别?</t>
  </si>
  <si>
    <t>礼服帽就是划圈圈这里是布面的</t>
  </si>
  <si>
    <t>黄色麦穗是绣上去的</t>
  </si>
  <si>
    <t>其他地方没区别</t>
  </si>
  <si>
    <t>1，李振海180/10</t>
  </si>
  <si>
    <t>2，田井云170/90</t>
  </si>
  <si>
    <t>3，刘玉双190/116</t>
  </si>
  <si>
    <t>5，勾希伟180/104</t>
  </si>
  <si>
    <t>6，宋    寰170/100</t>
  </si>
  <si>
    <t>7，高洪儒180/104</t>
  </si>
  <si>
    <t>8，冷贵双180/108</t>
  </si>
  <si>
    <t>9，王明连170/104.</t>
  </si>
  <si>
    <t>10，朱亚付175/106</t>
  </si>
  <si>
    <t>11，张杰敏185/112</t>
  </si>
  <si>
    <t>12，范志强175/100</t>
  </si>
  <si>
    <t>13，杨怀城175/108</t>
  </si>
  <si>
    <t>14，陶洪伟180/104</t>
  </si>
  <si>
    <t>15，张    达175/104</t>
  </si>
  <si>
    <t>16，刘玉喜180/108</t>
  </si>
  <si>
    <t>17，安福强175/104</t>
  </si>
  <si>
    <t>18，刘兆申170/92</t>
  </si>
  <si>
    <t>19，于永利180/108</t>
  </si>
  <si>
    <t>20，王   华175/104</t>
  </si>
  <si>
    <t>21，马    力180/106</t>
  </si>
  <si>
    <t>22，谢东辉175/104</t>
  </si>
  <si>
    <t>22，林     伟170/96武警男裤。</t>
  </si>
  <si>
    <t>1，郑丽芳170/104</t>
  </si>
  <si>
    <t>2，胡迎春165/88</t>
  </si>
  <si>
    <t>3，王国华170/102</t>
  </si>
  <si>
    <t>4，冯素芝160/92</t>
  </si>
  <si>
    <t>5，郭丽红170/100</t>
  </si>
  <si>
    <t>6，赵淑梅170/104</t>
  </si>
  <si>
    <t>7，胡水平170/104</t>
  </si>
  <si>
    <t>8，李    萍170/104</t>
  </si>
  <si>
    <t>9，谷    丽165/100</t>
  </si>
  <si>
    <t>10.齐凤红170/96</t>
  </si>
  <si>
    <t>11.勾希伟（女装）170/100</t>
  </si>
  <si>
    <t>12.勾希伟（女装）165/88</t>
  </si>
  <si>
    <t>13.王    君170/104</t>
  </si>
  <si>
    <t>13.陈      华170/102</t>
  </si>
  <si>
    <t>加上男裤170/2尺7</t>
  </si>
  <si>
    <t>上衣 裤子 内衬 授带 干部</t>
  </si>
  <si>
    <t>肩标</t>
  </si>
  <si>
    <t>胸标</t>
  </si>
  <si>
    <t>金外腰带</t>
  </si>
  <si>
    <t>内腰带</t>
  </si>
  <si>
    <t>礼服帽</t>
  </si>
  <si>
    <t>帽徽</t>
  </si>
  <si>
    <t>阅宾靴</t>
  </si>
  <si>
    <t>国防章</t>
  </si>
  <si>
    <t>上衣 裤子 内衬 授带  士兵</t>
  </si>
  <si>
    <t>三星肩章，绶带，臂章，领花。领带，功勋章</t>
  </si>
  <si>
    <t>三星肩章 将官司</t>
  </si>
  <si>
    <t>武臂章</t>
  </si>
  <si>
    <t>武绶带</t>
  </si>
  <si>
    <t>武领花</t>
  </si>
  <si>
    <t>武领带</t>
  </si>
  <si>
    <t>武功勋章</t>
  </si>
  <si>
    <t>无</t>
  </si>
  <si>
    <t>少慰肩章</t>
  </si>
  <si>
    <t>软肩价格</t>
  </si>
  <si>
    <r>
      <rPr>
        <sz val="11"/>
        <color theme="1"/>
        <rFont val="宋体"/>
        <family val="3"/>
        <charset val="134"/>
        <scheme val="minor"/>
      </rPr>
      <t xml:space="preserve">列兵上等兵 </t>
    </r>
    <r>
      <rPr>
        <sz val="11"/>
        <color theme="1"/>
        <rFont val="宋体"/>
        <family val="3"/>
        <charset val="134"/>
        <scheme val="minor"/>
      </rPr>
      <t>1期2 期</t>
    </r>
  </si>
  <si>
    <t>3期4期</t>
  </si>
  <si>
    <r>
      <rPr>
        <sz val="11"/>
        <color theme="1"/>
        <rFont val="宋体"/>
        <family val="3"/>
        <charset val="134"/>
        <scheme val="minor"/>
      </rPr>
      <t>5期</t>
    </r>
    <r>
      <rPr>
        <sz val="11"/>
        <color theme="1"/>
        <rFont val="宋体"/>
        <family val="3"/>
        <charset val="134"/>
        <scheme val="minor"/>
      </rPr>
      <t>6期</t>
    </r>
  </si>
  <si>
    <t>软肩</t>
  </si>
  <si>
    <t>上尉</t>
  </si>
  <si>
    <t>硬</t>
  </si>
  <si>
    <t>软</t>
  </si>
  <si>
    <t>仪仗队</t>
  </si>
  <si>
    <t>贡丝棉</t>
  </si>
  <si>
    <t>绣花</t>
  </si>
  <si>
    <t>卡丹黄</t>
  </si>
  <si>
    <t>罗尔尼</t>
  </si>
  <si>
    <t>三道黄</t>
  </si>
  <si>
    <t>武裤子160/86</t>
  </si>
  <si>
    <t>W贝雷60*1</t>
    <phoneticPr fontId="17" type="noConversion"/>
  </si>
  <si>
    <r>
      <t>L内衬</t>
    </r>
    <r>
      <rPr>
        <sz val="11"/>
        <color theme="1"/>
        <rFont val="宋体"/>
        <family val="3"/>
        <charset val="134"/>
        <scheme val="minor"/>
      </rPr>
      <t>180/96</t>
    </r>
    <phoneticPr fontId="17" type="noConversion"/>
  </si>
  <si>
    <t>L军干部大檐帽徽</t>
    <phoneticPr fontId="17" type="noConversion"/>
  </si>
  <si>
    <t>L军干部大檐帽56</t>
    <phoneticPr fontId="17" type="noConversion"/>
  </si>
  <si>
    <t>L内衬170/104</t>
    <phoneticPr fontId="17" type="noConversion"/>
  </si>
  <si>
    <t>陆空棉被</t>
    <phoneticPr fontId="17" type="noConversion"/>
  </si>
  <si>
    <t>L内衬165/88</t>
    <phoneticPr fontId="17" type="noConversion"/>
  </si>
  <si>
    <t xml:space="preserve">领带 </t>
    <phoneticPr fontId="16" type="noConversion"/>
  </si>
  <si>
    <t>武陆</t>
    <phoneticPr fontId="16" type="noConversion"/>
  </si>
  <si>
    <t>空军</t>
    <phoneticPr fontId="16" type="noConversion"/>
  </si>
  <si>
    <t>新品消防</t>
    <phoneticPr fontId="16" type="noConversion"/>
  </si>
  <si>
    <t>大中小</t>
    <phoneticPr fontId="16" type="noConversion"/>
  </si>
  <si>
    <t>领带夹</t>
    <phoneticPr fontId="16" type="noConversion"/>
  </si>
  <si>
    <t>w干短175/96</t>
    <phoneticPr fontId="16"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</si>
</sst>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1"/>
      <color theme="1"/>
      <name val="宋体"/>
      <charset val="134"/>
      <scheme val="minor"/>
    </font>
    <font>
      <u/>
      <sz val="11"/>
      <color theme="10"/>
      <name val="宋体"/>
      <family val="3"/>
      <charset val="134"/>
      <scheme val="minor"/>
    </font>
    <font>
      <sz val="11"/>
      <color rgb="FFFF0000"/>
      <name val="宋体"/>
      <family val="3"/>
      <charset val="134"/>
      <scheme val="minor"/>
    </font>
    <font>
      <sz val="11"/>
      <color theme="1" tint="4.9989318521683403E-2"/>
      <name val="宋体"/>
      <family val="3"/>
      <charset val="134"/>
      <scheme val="minor"/>
    </font>
    <font>
      <sz val="8"/>
      <color rgb="FF444444"/>
      <name val="Roboto"/>
    </font>
    <font>
      <sz val="11"/>
      <color theme="1"/>
      <name val="Calibri"/>
      <family val="2"/>
    </font>
    <font>
      <sz val="8"/>
      <color rgb="FF999999"/>
      <name val="Segoe UI"/>
      <family val="2"/>
    </font>
    <font>
      <sz val="7"/>
      <color rgb="FFD0011B"/>
      <name val="Tahoma"/>
      <family val="2"/>
    </font>
    <font>
      <sz val="11"/>
      <color theme="0"/>
      <name val="宋体"/>
      <family val="3"/>
      <charset val="134"/>
      <scheme val="minor"/>
    </font>
    <font>
      <b/>
      <sz val="11"/>
      <color theme="1"/>
      <name val="宋体"/>
      <family val="3"/>
      <charset val="134"/>
      <scheme val="minor"/>
    </font>
    <font>
      <b/>
      <sz val="10"/>
      <color rgb="FF3C3C3C"/>
      <name val="Tahoma"/>
      <family val="2"/>
    </font>
    <font>
      <b/>
      <sz val="10"/>
      <color rgb="FF3C3C3C"/>
      <name val="宋体"/>
      <family val="3"/>
      <charset val="134"/>
    </font>
    <font>
      <sz val="11"/>
      <color theme="1"/>
      <name val="宋体"/>
      <family val="3"/>
      <charset val="134"/>
      <scheme val="minor"/>
    </font>
    <font>
      <sz val="8"/>
      <color rgb="FF444444"/>
      <name val="宋体"/>
      <family val="3"/>
      <charset val="134"/>
    </font>
    <font>
      <strike/>
      <sz val="11"/>
      <color theme="1"/>
      <name val="宋体"/>
      <family val="3"/>
      <charset val="134"/>
      <scheme val="minor"/>
    </font>
    <font>
      <sz val="11"/>
      <color theme="1"/>
      <name val="宋体"/>
      <family val="3"/>
      <charset val="134"/>
      <scheme val="minor"/>
    </font>
    <font>
      <sz val="9"/>
      <name val="宋体"/>
      <family val="3"/>
      <charset val="134"/>
      <scheme val="minor"/>
    </font>
    <font>
      <sz val="9"/>
      <name val="宋体"/>
      <charset val="134"/>
      <scheme val="minor"/>
    </font>
  </fonts>
  <fills count="10">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499984740745262"/>
        <bgColor indexed="64"/>
      </patternFill>
    </fill>
    <fill>
      <patternFill patternType="solid">
        <fgColor theme="0" tint="-0.499984740745262"/>
        <bgColor indexed="64"/>
      </patternFill>
    </fill>
    <fill>
      <patternFill patternType="solid">
        <fgColor rgb="FF92D050"/>
        <bgColor indexed="64"/>
      </patternFill>
    </fill>
    <fill>
      <patternFill patternType="solid">
        <fgColor theme="3" tint="0.39994506668294322"/>
        <bgColor indexed="64"/>
      </patternFill>
    </fill>
    <fill>
      <patternFill patternType="solid">
        <fgColor theme="0" tint="-0.14996795556505021"/>
        <bgColor indexed="64"/>
      </patternFill>
    </fill>
    <fill>
      <patternFill patternType="solid">
        <fgColor theme="1"/>
        <bgColor indexed="64"/>
      </patternFill>
    </fill>
  </fills>
  <borders count="20">
    <border>
      <left/>
      <right/>
      <top/>
      <bottom/>
      <diagonal/>
    </border>
    <border>
      <left style="thin">
        <color auto="1"/>
      </left>
      <right style="thin">
        <color auto="1"/>
      </right>
      <top style="thin">
        <color auto="1"/>
      </top>
      <bottom style="thin">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right style="medium">
        <color auto="1"/>
      </right>
      <top/>
      <bottom style="medium">
        <color auto="1"/>
      </bottom>
      <diagonal/>
    </border>
    <border>
      <left style="medium">
        <color auto="1"/>
      </left>
      <right style="medium">
        <color auto="1"/>
      </right>
      <top style="medium">
        <color auto="1"/>
      </top>
      <bottom/>
      <diagonal/>
    </border>
    <border>
      <left style="medium">
        <color auto="1"/>
      </left>
      <right style="medium">
        <color auto="1"/>
      </right>
      <top/>
      <bottom/>
      <diagonal/>
    </border>
    <border>
      <left style="medium">
        <color auto="1"/>
      </left>
      <right style="medium">
        <color auto="1"/>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s>
  <cellStyleXfs count="3">
    <xf numFmtId="0" fontId="0" fillId="0" borderId="0">
      <alignment vertical="center"/>
    </xf>
    <xf numFmtId="0" fontId="1" fillId="0" borderId="0" applyNumberFormat="0" applyFill="0" applyBorder="0" applyAlignment="0" applyProtection="0">
      <alignment vertical="center"/>
    </xf>
    <xf numFmtId="0" fontId="15" fillId="0" borderId="0">
      <alignment vertical="center"/>
    </xf>
  </cellStyleXfs>
  <cellXfs count="103">
    <xf numFmtId="0" fontId="0" fillId="0" borderId="0" xfId="0">
      <alignment vertical="center"/>
    </xf>
    <xf numFmtId="49" fontId="0" fillId="0" borderId="0" xfId="0" applyNumberFormat="1" applyFont="1">
      <alignment vertical="center"/>
    </xf>
    <xf numFmtId="0" fontId="1" fillId="0" borderId="0" xfId="1">
      <alignment vertical="center"/>
    </xf>
    <xf numFmtId="49" fontId="0" fillId="0" borderId="0" xfId="0" applyNumberFormat="1">
      <alignment vertical="center"/>
    </xf>
    <xf numFmtId="0" fontId="2" fillId="2" borderId="0" xfId="0" applyFont="1" applyFill="1">
      <alignment vertical="center"/>
    </xf>
    <xf numFmtId="0" fontId="0" fillId="0" borderId="0" xfId="0" applyFont="1">
      <alignment vertical="center"/>
    </xf>
    <xf numFmtId="0" fontId="2" fillId="0" borderId="0" xfId="0" applyFont="1">
      <alignment vertical="center"/>
    </xf>
    <xf numFmtId="0" fontId="3" fillId="0" borderId="0" xfId="0" applyFont="1">
      <alignment vertical="center"/>
    </xf>
    <xf numFmtId="0" fontId="4" fillId="0" borderId="0" xfId="0" applyFont="1">
      <alignment vertical="center"/>
    </xf>
    <xf numFmtId="0" fontId="5" fillId="0" borderId="0" xfId="0" applyFont="1">
      <alignment vertical="center"/>
    </xf>
    <xf numFmtId="14" fontId="0" fillId="0" borderId="0" xfId="0" applyNumberFormat="1">
      <alignment vertical="center"/>
    </xf>
    <xf numFmtId="14" fontId="0" fillId="0" borderId="0" xfId="0" applyNumberFormat="1" applyFont="1">
      <alignment vertical="center"/>
    </xf>
    <xf numFmtId="20" fontId="0" fillId="0" borderId="0" xfId="0" applyNumberFormat="1">
      <alignment vertical="center"/>
    </xf>
    <xf numFmtId="0" fontId="0" fillId="2" borderId="0" xfId="0" applyFill="1">
      <alignment vertical="center"/>
    </xf>
    <xf numFmtId="0" fontId="0" fillId="3" borderId="0" xfId="0" applyFont="1" applyFill="1">
      <alignment vertical="center"/>
    </xf>
    <xf numFmtId="0" fontId="0" fillId="2" borderId="0" xfId="0" applyFont="1" applyFill="1">
      <alignment vertical="center"/>
    </xf>
    <xf numFmtId="0" fontId="6" fillId="0" borderId="0" xfId="0" applyFont="1">
      <alignment vertical="center"/>
    </xf>
    <xf numFmtId="0" fontId="0" fillId="4" borderId="0" xfId="0" applyFill="1">
      <alignment vertical="center"/>
    </xf>
    <xf numFmtId="0" fontId="0" fillId="4" borderId="0" xfId="0" applyFont="1" applyFill="1">
      <alignment vertical="center"/>
    </xf>
    <xf numFmtId="14" fontId="0" fillId="4" borderId="0" xfId="0" applyNumberFormat="1" applyFill="1">
      <alignment vertical="center"/>
    </xf>
    <xf numFmtId="0" fontId="0" fillId="5" borderId="0" xfId="0" applyFont="1" applyFill="1">
      <alignment vertical="center"/>
    </xf>
    <xf numFmtId="0" fontId="0" fillId="0" borderId="0" xfId="0" applyFont="1" applyFill="1">
      <alignment vertical="center"/>
    </xf>
    <xf numFmtId="0" fontId="0" fillId="5" borderId="0" xfId="0" applyFill="1">
      <alignment vertical="center"/>
    </xf>
    <xf numFmtId="0" fontId="0" fillId="6" borderId="0" xfId="0" applyFill="1">
      <alignment vertical="center"/>
    </xf>
    <xf numFmtId="0" fontId="0" fillId="7" borderId="0" xfId="0" applyFill="1">
      <alignment vertical="center"/>
    </xf>
    <xf numFmtId="0" fontId="0" fillId="7" borderId="0" xfId="0" applyFont="1" applyFill="1">
      <alignment vertical="center"/>
    </xf>
    <xf numFmtId="0" fontId="0" fillId="0" borderId="0" xfId="0" applyAlignment="1">
      <alignment vertical="center" wrapText="1"/>
    </xf>
    <xf numFmtId="0" fontId="0" fillId="8" borderId="0" xfId="0" applyFont="1" applyFill="1">
      <alignment vertical="center"/>
    </xf>
    <xf numFmtId="0" fontId="0" fillId="6" borderId="0" xfId="0" applyFont="1" applyFill="1">
      <alignment vertical="center"/>
    </xf>
    <xf numFmtId="0" fontId="0" fillId="0" borderId="10" xfId="0" applyFont="1" applyBorder="1">
      <alignment vertical="center"/>
    </xf>
    <xf numFmtId="0" fontId="0" fillId="0" borderId="0" xfId="0" applyFont="1" applyBorder="1">
      <alignment vertical="center"/>
    </xf>
    <xf numFmtId="0" fontId="0" fillId="0" borderId="11" xfId="0" applyFont="1" applyBorder="1">
      <alignment vertical="center"/>
    </xf>
    <xf numFmtId="0" fontId="0" fillId="6" borderId="12" xfId="0" applyFont="1" applyFill="1" applyBorder="1">
      <alignment vertical="center"/>
    </xf>
    <xf numFmtId="0" fontId="0" fillId="6" borderId="0" xfId="0" applyFont="1" applyFill="1" applyBorder="1">
      <alignment vertical="center"/>
    </xf>
    <xf numFmtId="0" fontId="0" fillId="2" borderId="0" xfId="0" applyFont="1" applyFill="1" applyBorder="1">
      <alignment vertical="center"/>
    </xf>
    <xf numFmtId="0" fontId="0" fillId="0" borderId="13" xfId="0" applyBorder="1">
      <alignment vertical="center"/>
    </xf>
    <xf numFmtId="0" fontId="0" fillId="0" borderId="0" xfId="0" applyBorder="1">
      <alignment vertical="center"/>
    </xf>
    <xf numFmtId="0" fontId="0" fillId="0" borderId="14" xfId="0" applyFont="1" applyBorder="1">
      <alignment vertical="center"/>
    </xf>
    <xf numFmtId="0" fontId="0" fillId="6" borderId="15" xfId="0" applyFont="1" applyFill="1" applyBorder="1">
      <alignment vertical="center"/>
    </xf>
    <xf numFmtId="0" fontId="0" fillId="6" borderId="13" xfId="0" applyFont="1" applyFill="1" applyBorder="1">
      <alignment vertical="center"/>
    </xf>
    <xf numFmtId="0" fontId="0" fillId="6" borderId="14" xfId="0" applyFont="1" applyFill="1" applyBorder="1">
      <alignment vertical="center"/>
    </xf>
    <xf numFmtId="0" fontId="0" fillId="0" borderId="15" xfId="0" applyFont="1" applyBorder="1">
      <alignment vertical="center"/>
    </xf>
    <xf numFmtId="0" fontId="0" fillId="0" borderId="13" xfId="0" applyFont="1" applyBorder="1">
      <alignment vertical="center"/>
    </xf>
    <xf numFmtId="0" fontId="7" fillId="0" borderId="0" xfId="0" applyFont="1" applyAlignment="1">
      <alignment horizontal="left" vertical="center" wrapText="1"/>
    </xf>
    <xf numFmtId="0" fontId="0" fillId="3" borderId="16" xfId="0" applyFill="1" applyBorder="1">
      <alignment vertical="center"/>
    </xf>
    <xf numFmtId="0" fontId="0" fillId="3" borderId="17" xfId="0" applyFill="1" applyBorder="1">
      <alignment vertical="center"/>
    </xf>
    <xf numFmtId="0" fontId="0" fillId="3" borderId="18" xfId="0" applyFill="1" applyBorder="1">
      <alignment vertical="center"/>
    </xf>
    <xf numFmtId="0" fontId="0" fillId="3" borderId="16" xfId="0" applyFont="1" applyFill="1" applyBorder="1">
      <alignment vertical="center"/>
    </xf>
    <xf numFmtId="0" fontId="0" fillId="3" borderId="17" xfId="0" applyFont="1" applyFill="1" applyBorder="1">
      <alignment vertical="center"/>
    </xf>
    <xf numFmtId="0" fontId="0" fillId="0" borderId="2" xfId="0" applyBorder="1">
      <alignment vertical="center"/>
    </xf>
    <xf numFmtId="0" fontId="0" fillId="0" borderId="3" xfId="0" applyBorder="1">
      <alignment vertical="center"/>
    </xf>
    <xf numFmtId="0" fontId="0" fillId="0" borderId="4" xfId="0" applyBorder="1">
      <alignment vertical="center"/>
    </xf>
    <xf numFmtId="0" fontId="0" fillId="0" borderId="5" xfId="0" applyBorder="1">
      <alignment vertical="center"/>
    </xf>
    <xf numFmtId="0" fontId="0" fillId="0" borderId="6" xfId="0" applyBorder="1">
      <alignment vertical="center"/>
    </xf>
    <xf numFmtId="0" fontId="0" fillId="0" borderId="5" xfId="0" applyFill="1" applyBorder="1">
      <alignment vertical="center"/>
    </xf>
    <xf numFmtId="0" fontId="0" fillId="0" borderId="0" xfId="0" applyFill="1" applyBorder="1">
      <alignment vertical="center"/>
    </xf>
    <xf numFmtId="0" fontId="0" fillId="0" borderId="6" xfId="0" applyFill="1" applyBorder="1">
      <alignment vertical="center"/>
    </xf>
    <xf numFmtId="0" fontId="0" fillId="0" borderId="2" xfId="0" applyFont="1" applyBorder="1">
      <alignment vertical="center"/>
    </xf>
    <xf numFmtId="0" fontId="0" fillId="0" borderId="5" xfId="0" applyFont="1" applyBorder="1">
      <alignment vertical="center"/>
    </xf>
    <xf numFmtId="0" fontId="0" fillId="2" borderId="5" xfId="0" applyFont="1" applyFill="1" applyBorder="1">
      <alignment vertical="center"/>
    </xf>
    <xf numFmtId="0" fontId="0" fillId="2" borderId="0" xfId="0" applyFont="1" applyFill="1" applyBorder="1" applyAlignment="1">
      <alignment vertical="center" wrapText="1"/>
    </xf>
    <xf numFmtId="0" fontId="0" fillId="2" borderId="0" xfId="0" applyFill="1" applyBorder="1">
      <alignment vertical="center"/>
    </xf>
    <xf numFmtId="0" fontId="0" fillId="2" borderId="6" xfId="0" applyFill="1" applyBorder="1">
      <alignment vertical="center"/>
    </xf>
    <xf numFmtId="0" fontId="0" fillId="0" borderId="0" xfId="0" applyFont="1" applyBorder="1" applyAlignment="1">
      <alignment vertical="center" wrapText="1"/>
    </xf>
    <xf numFmtId="0" fontId="0" fillId="0" borderId="7" xfId="0" applyFont="1" applyBorder="1">
      <alignment vertical="center"/>
    </xf>
    <xf numFmtId="0" fontId="0" fillId="0" borderId="8" xfId="0" applyBorder="1">
      <alignment vertical="center"/>
    </xf>
    <xf numFmtId="0" fontId="0" fillId="0" borderId="8" xfId="0" applyFill="1" applyBorder="1">
      <alignment vertical="center"/>
    </xf>
    <xf numFmtId="0" fontId="0" fillId="0" borderId="9" xfId="0" applyFill="1" applyBorder="1">
      <alignment vertical="center"/>
    </xf>
    <xf numFmtId="0" fontId="0" fillId="0" borderId="9" xfId="0" applyBorder="1">
      <alignment vertical="center"/>
    </xf>
    <xf numFmtId="0" fontId="0" fillId="0" borderId="0" xfId="0" applyFont="1" applyFill="1" applyBorder="1">
      <alignment vertical="center"/>
    </xf>
    <xf numFmtId="0" fontId="0" fillId="0" borderId="1" xfId="0" applyFont="1" applyBorder="1" applyAlignment="1">
      <alignment horizontal="center" vertical="center"/>
    </xf>
    <xf numFmtId="0" fontId="0" fillId="0" borderId="16" xfId="0" applyFont="1" applyBorder="1" applyAlignment="1">
      <alignment horizontal="center" vertical="center"/>
    </xf>
    <xf numFmtId="0" fontId="0" fillId="0" borderId="1" xfId="0" applyBorder="1" applyAlignment="1">
      <alignment horizontal="center" vertical="center"/>
    </xf>
    <xf numFmtId="0" fontId="0" fillId="0" borderId="18" xfId="0" applyFont="1" applyBorder="1" applyAlignment="1">
      <alignment horizontal="center" vertical="center"/>
    </xf>
    <xf numFmtId="0" fontId="9" fillId="0" borderId="0" xfId="2" applyFont="1" applyAlignment="1">
      <alignment horizontal="center" vertical="center" wrapText="1"/>
    </xf>
    <xf numFmtId="0" fontId="9" fillId="0" borderId="0" xfId="2" applyFont="1">
      <alignment vertical="center"/>
    </xf>
    <xf numFmtId="0" fontId="15" fillId="0" borderId="0" xfId="2">
      <alignment vertical="center"/>
    </xf>
    <xf numFmtId="0" fontId="15" fillId="0" borderId="0" xfId="2" applyAlignment="1">
      <alignment vertical="center" wrapText="1"/>
    </xf>
    <xf numFmtId="0" fontId="9" fillId="7" borderId="1" xfId="2" applyFont="1" applyFill="1" applyBorder="1">
      <alignment vertical="center"/>
    </xf>
    <xf numFmtId="0" fontId="15" fillId="7" borderId="1" xfId="2" applyFill="1" applyBorder="1" applyAlignment="1">
      <alignment horizontal="center" vertical="center"/>
    </xf>
    <xf numFmtId="0" fontId="9" fillId="7" borderId="1" xfId="2" applyFont="1" applyFill="1" applyBorder="1" applyAlignment="1">
      <alignment horizontal="center" vertical="center" wrapText="1"/>
    </xf>
    <xf numFmtId="0" fontId="9" fillId="0" borderId="1" xfId="2" applyFont="1" applyBorder="1" applyAlignment="1">
      <alignment vertical="center" wrapText="1"/>
    </xf>
    <xf numFmtId="0" fontId="0" fillId="0" borderId="1" xfId="2" applyFont="1" applyBorder="1" applyAlignment="1">
      <alignment vertical="center" wrapText="1"/>
    </xf>
    <xf numFmtId="0" fontId="15" fillId="0" borderId="1" xfId="2" applyBorder="1" applyAlignment="1">
      <alignment vertical="center" wrapText="1"/>
    </xf>
    <xf numFmtId="0" fontId="9" fillId="0" borderId="0" xfId="2" applyFont="1" applyAlignment="1">
      <alignment vertical="center" wrapText="1"/>
    </xf>
    <xf numFmtId="0" fontId="15" fillId="7" borderId="1" xfId="2" applyFill="1" applyBorder="1">
      <alignment vertical="center"/>
    </xf>
    <xf numFmtId="0" fontId="0" fillId="7" borderId="1" xfId="2" applyFont="1" applyFill="1" applyBorder="1">
      <alignment vertical="center"/>
    </xf>
    <xf numFmtId="0" fontId="15" fillId="7" borderId="1" xfId="2" applyFill="1" applyBorder="1" applyAlignment="1">
      <alignment vertical="center" wrapText="1"/>
    </xf>
    <xf numFmtId="0" fontId="15" fillId="7" borderId="1" xfId="2" applyFill="1" applyBorder="1" applyAlignment="1">
      <alignment vertical="center"/>
    </xf>
    <xf numFmtId="0" fontId="10" fillId="0" borderId="1" xfId="2" applyFont="1" applyBorder="1" applyAlignment="1">
      <alignment vertical="center" wrapText="1"/>
    </xf>
    <xf numFmtId="0" fontId="0" fillId="0" borderId="0" xfId="2" applyFont="1" applyBorder="1" applyAlignment="1">
      <alignment vertical="center" wrapText="1"/>
    </xf>
    <xf numFmtId="0" fontId="11" fillId="0" borderId="0" xfId="0" applyFont="1" applyAlignment="1">
      <alignment vertical="center" wrapText="1"/>
    </xf>
    <xf numFmtId="0" fontId="0" fillId="0" borderId="0" xfId="2" applyFont="1" applyAlignment="1">
      <alignment vertical="center" wrapText="1"/>
    </xf>
    <xf numFmtId="0" fontId="0" fillId="0" borderId="0" xfId="2" applyFont="1">
      <alignment vertical="center"/>
    </xf>
    <xf numFmtId="0" fontId="15" fillId="0" borderId="1" xfId="2" applyBorder="1">
      <alignment vertical="center"/>
    </xf>
    <xf numFmtId="0" fontId="1" fillId="0" borderId="1" xfId="1" applyBorder="1" applyAlignment="1">
      <alignment vertical="center" wrapText="1"/>
    </xf>
    <xf numFmtId="0" fontId="0" fillId="0" borderId="0" xfId="0" quotePrefix="1">
      <alignment vertical="center"/>
    </xf>
    <xf numFmtId="0" fontId="0" fillId="0" borderId="0" xfId="0" quotePrefix="1" applyFont="1">
      <alignment vertical="center"/>
    </xf>
    <xf numFmtId="0" fontId="12" fillId="0" borderId="0" xfId="0" applyFont="1">
      <alignment vertical="center"/>
    </xf>
    <xf numFmtId="0" fontId="8" fillId="9" borderId="19" xfId="0" applyFont="1" applyFill="1" applyBorder="1" applyAlignment="1">
      <alignment horizontal="center" vertical="center"/>
    </xf>
    <xf numFmtId="0" fontId="8" fillId="9" borderId="17" xfId="0" applyFont="1" applyFill="1" applyBorder="1" applyAlignment="1">
      <alignment horizontal="center" vertical="center"/>
    </xf>
    <xf numFmtId="0" fontId="0" fillId="0" borderId="16" xfId="0" applyFont="1" applyBorder="1" applyAlignment="1">
      <alignment horizontal="center" vertical="center"/>
    </xf>
    <xf numFmtId="0" fontId="0" fillId="0" borderId="18" xfId="0" applyFont="1" applyBorder="1" applyAlignment="1">
      <alignment horizontal="center" vertical="center"/>
    </xf>
  </cellXfs>
  <cellStyles count="3">
    <cellStyle name="常规" xfId="0" builtinId="0"/>
    <cellStyle name="常规 2" xfId="2"/>
    <cellStyle name="超链接" xfId="1" builtinId="8"/>
  </cellStyles>
  <dxfs count="1">
    <dxf>
      <font>
        <color rgb="FF9C0006"/>
      </font>
      <fill>
        <patternFill patternType="solid">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jpe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jpeg"/><Relationship Id="rId1" Type="http://schemas.openxmlformats.org/officeDocument/2006/relationships/image" Target="../media/image6.jpeg"/><Relationship Id="rId4" Type="http://schemas.openxmlformats.org/officeDocument/2006/relationships/image" Target="../media/image9.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s>
</file>

<file path=xl/drawings/_rels/drawing5.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32.png"/><Relationship Id="rId13" Type="http://schemas.openxmlformats.org/officeDocument/2006/relationships/image" Target="../media/image37.png"/><Relationship Id="rId18" Type="http://schemas.openxmlformats.org/officeDocument/2006/relationships/image" Target="../media/image42.png"/><Relationship Id="rId3" Type="http://schemas.openxmlformats.org/officeDocument/2006/relationships/image" Target="../media/image27.png"/><Relationship Id="rId21" Type="http://schemas.openxmlformats.org/officeDocument/2006/relationships/image" Target="../media/image8.png"/><Relationship Id="rId7" Type="http://schemas.openxmlformats.org/officeDocument/2006/relationships/image" Target="../media/image31.png"/><Relationship Id="rId12" Type="http://schemas.openxmlformats.org/officeDocument/2006/relationships/image" Target="../media/image36.png"/><Relationship Id="rId17" Type="http://schemas.openxmlformats.org/officeDocument/2006/relationships/image" Target="../media/image41.png"/><Relationship Id="rId2" Type="http://schemas.openxmlformats.org/officeDocument/2006/relationships/image" Target="../media/image26.png"/><Relationship Id="rId16" Type="http://schemas.openxmlformats.org/officeDocument/2006/relationships/image" Target="../media/image40.png"/><Relationship Id="rId20" Type="http://schemas.openxmlformats.org/officeDocument/2006/relationships/image" Target="../media/image44.png"/><Relationship Id="rId1" Type="http://schemas.openxmlformats.org/officeDocument/2006/relationships/image" Target="../media/image25.png"/><Relationship Id="rId6" Type="http://schemas.openxmlformats.org/officeDocument/2006/relationships/image" Target="../media/image30.png"/><Relationship Id="rId11" Type="http://schemas.openxmlformats.org/officeDocument/2006/relationships/image" Target="../media/image35.png"/><Relationship Id="rId5" Type="http://schemas.openxmlformats.org/officeDocument/2006/relationships/image" Target="../media/image29.png"/><Relationship Id="rId15" Type="http://schemas.openxmlformats.org/officeDocument/2006/relationships/image" Target="../media/image39.png"/><Relationship Id="rId10" Type="http://schemas.openxmlformats.org/officeDocument/2006/relationships/image" Target="../media/image34.png"/><Relationship Id="rId19" Type="http://schemas.openxmlformats.org/officeDocument/2006/relationships/image" Target="../media/image43.emf"/><Relationship Id="rId4" Type="http://schemas.openxmlformats.org/officeDocument/2006/relationships/image" Target="../media/image28.png"/><Relationship Id="rId9" Type="http://schemas.openxmlformats.org/officeDocument/2006/relationships/image" Target="../media/image33.png"/><Relationship Id="rId14" Type="http://schemas.openxmlformats.org/officeDocument/2006/relationships/image" Target="../media/image38.png"/></Relationships>
</file>

<file path=xl/drawings/_rels/drawing7.xml.rels><?xml version="1.0" encoding="UTF-8" standalone="yes"?>
<Relationships xmlns="http://schemas.openxmlformats.org/package/2006/relationships"><Relationship Id="rId1" Type="http://schemas.openxmlformats.org/officeDocument/2006/relationships/image" Target="../media/image45.png"/></Relationships>
</file>

<file path=xl/drawings/_rels/drawing8.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_rels/drawing9.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48.png"/></Relationships>
</file>

<file path=xl/drawings/drawing1.xml><?xml version="1.0" encoding="utf-8"?>
<xdr:wsDr xmlns:xdr="http://schemas.openxmlformats.org/drawingml/2006/spreadsheetDrawing" xmlns:a="http://schemas.openxmlformats.org/drawingml/2006/main">
  <xdr:twoCellAnchor>
    <xdr:from>
      <xdr:col>2</xdr:col>
      <xdr:colOff>403860</xdr:colOff>
      <xdr:row>750</xdr:row>
      <xdr:rowOff>106680</xdr:rowOff>
    </xdr:from>
    <xdr:to>
      <xdr:col>8</xdr:col>
      <xdr:colOff>449580</xdr:colOff>
      <xdr:row>753</xdr:row>
      <xdr:rowOff>114300</xdr:rowOff>
    </xdr:to>
    <xdr:sp macro="" textlink="">
      <xdr:nvSpPr>
        <xdr:cNvPr id="20" name="矩形 19"/>
        <xdr:cNvSpPr/>
      </xdr:nvSpPr>
      <xdr:spPr>
        <a:xfrm>
          <a:off x="1775460" y="128770380"/>
          <a:ext cx="5582285" cy="5219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xdr:col>
      <xdr:colOff>0</xdr:colOff>
      <xdr:row>1276</xdr:row>
      <xdr:rowOff>0</xdr:rowOff>
    </xdr:from>
    <xdr:to>
      <xdr:col>19</xdr:col>
      <xdr:colOff>371875</xdr:colOff>
      <xdr:row>1343</xdr:row>
      <xdr:rowOff>118468</xdr:rowOff>
    </xdr:to>
    <xdr:pic>
      <xdr:nvPicPr>
        <xdr:cNvPr id="45" name="图片 44"/>
        <xdr:cNvPicPr>
          <a:picLocks noChangeAspect="1"/>
        </xdr:cNvPicPr>
      </xdr:nvPicPr>
      <xdr:blipFill>
        <a:blip xmlns:r="http://schemas.openxmlformats.org/officeDocument/2006/relationships" r:embed="rId1"/>
        <a:stretch>
          <a:fillRect/>
        </a:stretch>
      </xdr:blipFill>
      <xdr:spPr>
        <a:xfrm>
          <a:off x="1371600" y="218846400"/>
          <a:ext cx="13451840" cy="11605260"/>
        </a:xfrm>
        <a:prstGeom prst="rect">
          <a:avLst/>
        </a:prstGeom>
      </xdr:spPr>
    </xdr:pic>
    <xdr:clientData/>
  </xdr:twoCellAnchor>
  <xdr:twoCellAnchor editAs="oneCell">
    <xdr:from>
      <xdr:col>8</xdr:col>
      <xdr:colOff>0</xdr:colOff>
      <xdr:row>27</xdr:row>
      <xdr:rowOff>0</xdr:rowOff>
    </xdr:from>
    <xdr:to>
      <xdr:col>26</xdr:col>
      <xdr:colOff>408152</xdr:colOff>
      <xdr:row>52</xdr:row>
      <xdr:rowOff>142286</xdr:rowOff>
    </xdr:to>
    <xdr:pic>
      <xdr:nvPicPr>
        <xdr:cNvPr id="2" name="图片 1"/>
        <xdr:cNvPicPr>
          <a:picLocks noChangeAspect="1"/>
        </xdr:cNvPicPr>
      </xdr:nvPicPr>
      <xdr:blipFill>
        <a:blip xmlns:r="http://schemas.openxmlformats.org/officeDocument/2006/relationships" r:embed="rId2"/>
        <a:stretch>
          <a:fillRect/>
        </a:stretch>
      </xdr:blipFill>
      <xdr:spPr>
        <a:xfrm>
          <a:off x="6908165" y="4705350"/>
          <a:ext cx="12752070" cy="442849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12</xdr:col>
      <xdr:colOff>662940</xdr:colOff>
      <xdr:row>25</xdr:row>
      <xdr:rowOff>20320</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171450"/>
          <a:ext cx="8206740" cy="413512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15240</xdr:colOff>
      <xdr:row>2</xdr:row>
      <xdr:rowOff>76200</xdr:rowOff>
    </xdr:from>
    <xdr:to>
      <xdr:col>16</xdr:col>
      <xdr:colOff>1149985</xdr:colOff>
      <xdr:row>2</xdr:row>
      <xdr:rowOff>1308100</xdr:rowOff>
    </xdr:to>
    <xdr:pic>
      <xdr:nvPicPr>
        <xdr:cNvPr id="2" name="图片 1" descr="kongjunxiajimicai0001"/>
        <xdr:cNvPicPr>
          <a:picLocks noChangeAspect="1"/>
        </xdr:cNvPicPr>
      </xdr:nvPicPr>
      <xdr:blipFill>
        <a:blip xmlns:r="http://schemas.openxmlformats.org/officeDocument/2006/relationships" r:embed="rId1"/>
        <a:stretch>
          <a:fillRect/>
        </a:stretch>
      </xdr:blipFill>
      <xdr:spPr>
        <a:xfrm>
          <a:off x="16353790" y="963930"/>
          <a:ext cx="1134745" cy="1231900"/>
        </a:xfrm>
        <a:prstGeom prst="rect">
          <a:avLst/>
        </a:prstGeom>
      </xdr:spPr>
    </xdr:pic>
    <xdr:clientData/>
  </xdr:twoCellAnchor>
  <xdr:twoCellAnchor editAs="oneCell">
    <xdr:from>
      <xdr:col>16</xdr:col>
      <xdr:colOff>7620</xdr:colOff>
      <xdr:row>5</xdr:row>
      <xdr:rowOff>22860</xdr:rowOff>
    </xdr:from>
    <xdr:to>
      <xdr:col>16</xdr:col>
      <xdr:colOff>1169670</xdr:colOff>
      <xdr:row>5</xdr:row>
      <xdr:rowOff>1406979</xdr:rowOff>
    </xdr:to>
    <xdr:pic>
      <xdr:nvPicPr>
        <xdr:cNvPr id="3" name="图片 2"/>
        <xdr:cNvPicPr>
          <a:picLocks noChangeAspect="1"/>
        </xdr:cNvPicPr>
      </xdr:nvPicPr>
      <xdr:blipFill>
        <a:blip xmlns:r="http://schemas.openxmlformats.org/officeDocument/2006/relationships" r:embed="rId2"/>
        <a:stretch>
          <a:fillRect/>
        </a:stretch>
      </xdr:blipFill>
      <xdr:spPr>
        <a:xfrm>
          <a:off x="16346170" y="5711190"/>
          <a:ext cx="1162050" cy="1383665"/>
        </a:xfrm>
        <a:prstGeom prst="rect">
          <a:avLst/>
        </a:prstGeom>
        <a:noFill/>
        <a:ln w="9525">
          <a:noFill/>
        </a:ln>
      </xdr:spPr>
    </xdr:pic>
    <xdr:clientData/>
  </xdr:twoCellAnchor>
  <xdr:twoCellAnchor editAs="oneCell">
    <xdr:from>
      <xdr:col>16</xdr:col>
      <xdr:colOff>1</xdr:colOff>
      <xdr:row>6</xdr:row>
      <xdr:rowOff>1</xdr:rowOff>
    </xdr:from>
    <xdr:to>
      <xdr:col>16</xdr:col>
      <xdr:colOff>1158240</xdr:colOff>
      <xdr:row>6</xdr:row>
      <xdr:rowOff>1167414</xdr:rowOff>
    </xdr:to>
    <xdr:pic>
      <xdr:nvPicPr>
        <xdr:cNvPr id="4" name="图片 3"/>
        <xdr:cNvPicPr>
          <a:picLocks noChangeAspect="1"/>
        </xdr:cNvPicPr>
      </xdr:nvPicPr>
      <xdr:blipFill>
        <a:blip xmlns:r="http://schemas.openxmlformats.org/officeDocument/2006/relationships" r:embed="rId3"/>
        <a:stretch>
          <a:fillRect/>
        </a:stretch>
      </xdr:blipFill>
      <xdr:spPr>
        <a:xfrm>
          <a:off x="16338550" y="7231380"/>
          <a:ext cx="1158240" cy="11671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21</xdr:col>
      <xdr:colOff>0</xdr:colOff>
      <xdr:row>35</xdr:row>
      <xdr:rowOff>15241</xdr:rowOff>
    </xdr:from>
    <xdr:to>
      <xdr:col>25</xdr:col>
      <xdr:colOff>0</xdr:colOff>
      <xdr:row>59</xdr:row>
      <xdr:rowOff>69247</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795875" y="6195060"/>
          <a:ext cx="4716145" cy="4168775"/>
        </a:xfrm>
        <a:prstGeom prst="rect">
          <a:avLst/>
        </a:prstGeom>
      </xdr:spPr>
    </xdr:pic>
    <xdr:clientData/>
  </xdr:twoCellAnchor>
  <xdr:twoCellAnchor editAs="oneCell">
    <xdr:from>
      <xdr:col>21</xdr:col>
      <xdr:colOff>0</xdr:colOff>
      <xdr:row>61</xdr:row>
      <xdr:rowOff>45721</xdr:rowOff>
    </xdr:from>
    <xdr:to>
      <xdr:col>25</xdr:col>
      <xdr:colOff>7620</xdr:colOff>
      <xdr:row>86</xdr:row>
      <xdr:rowOff>37491</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795875" y="10683240"/>
          <a:ext cx="4723765" cy="4277995"/>
        </a:xfrm>
        <a:prstGeom prst="rect">
          <a:avLst/>
        </a:prstGeom>
      </xdr:spPr>
    </xdr:pic>
    <xdr:clientData/>
  </xdr:twoCellAnchor>
  <xdr:twoCellAnchor editAs="oneCell">
    <xdr:from>
      <xdr:col>11</xdr:col>
      <xdr:colOff>277739</xdr:colOff>
      <xdr:row>61</xdr:row>
      <xdr:rowOff>156674</xdr:rowOff>
    </xdr:from>
    <xdr:to>
      <xdr:col>16</xdr:col>
      <xdr:colOff>510847</xdr:colOff>
      <xdr:row>79</xdr:row>
      <xdr:rowOff>156673</xdr:rowOff>
    </xdr:to>
    <xdr:pic>
      <xdr:nvPicPr>
        <xdr:cNvPr id="4" name="图片 3"/>
        <xdr:cNvPicPr>
          <a:picLocks noChangeAspect="1"/>
        </xdr:cNvPicPr>
      </xdr:nvPicPr>
      <xdr:blipFill>
        <a:blip xmlns:r="http://schemas.openxmlformats.org/officeDocument/2006/relationships" r:embed="rId3"/>
        <a:stretch>
          <a:fillRect/>
        </a:stretch>
      </xdr:blipFill>
      <xdr:spPr>
        <a:xfrm>
          <a:off x="9792970" y="10793730"/>
          <a:ext cx="3662045" cy="3086100"/>
        </a:xfrm>
        <a:prstGeom prst="rect">
          <a:avLst/>
        </a:prstGeom>
      </xdr:spPr>
    </xdr:pic>
    <xdr:clientData/>
  </xdr:twoCellAnchor>
  <xdr:twoCellAnchor editAs="oneCell">
    <xdr:from>
      <xdr:col>4</xdr:col>
      <xdr:colOff>0</xdr:colOff>
      <xdr:row>99</xdr:row>
      <xdr:rowOff>0</xdr:rowOff>
    </xdr:from>
    <xdr:to>
      <xdr:col>4</xdr:col>
      <xdr:colOff>304800</xdr:colOff>
      <xdr:row>100</xdr:row>
      <xdr:rowOff>121920</xdr:rowOff>
    </xdr:to>
    <xdr:sp macro="" textlink="">
      <xdr:nvSpPr>
        <xdr:cNvPr id="3073" name="AutoShape 1" descr="2017新式春秋常服领带藏青领带夹消防橄榄绿领带空军领带海军"/>
        <xdr:cNvSpPr>
          <a:spLocks noChangeAspect="1" noChangeArrowheads="1"/>
        </xdr:cNvSpPr>
      </xdr:nvSpPr>
      <xdr:spPr bwMode="auto">
        <a:xfrm>
          <a:off x="4091940" y="182727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12</xdr:col>
      <xdr:colOff>228601</xdr:colOff>
      <xdr:row>91</xdr:row>
      <xdr:rowOff>152400</xdr:rowOff>
    </xdr:from>
    <xdr:to>
      <xdr:col>15</xdr:col>
      <xdr:colOff>533401</xdr:colOff>
      <xdr:row>101</xdr:row>
      <xdr:rowOff>113855</xdr:rowOff>
    </xdr:to>
    <xdr:pic>
      <xdr:nvPicPr>
        <xdr:cNvPr id="10" name="图片 9"/>
        <xdr:cNvPicPr>
          <a:picLocks noChangeAspect="1"/>
        </xdr:cNvPicPr>
      </xdr:nvPicPr>
      <xdr:blipFill>
        <a:blip xmlns:r="http://schemas.openxmlformats.org/officeDocument/2006/relationships" r:embed="rId4"/>
        <a:stretch>
          <a:fillRect/>
        </a:stretch>
      </xdr:blipFill>
      <xdr:spPr>
        <a:xfrm>
          <a:off x="9437915" y="17155886"/>
          <a:ext cx="2166257" cy="181202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45720</xdr:colOff>
      <xdr:row>28</xdr:row>
      <xdr:rowOff>76200</xdr:rowOff>
    </xdr:from>
    <xdr:to>
      <xdr:col>7</xdr:col>
      <xdr:colOff>482600</xdr:colOff>
      <xdr:row>48</xdr:row>
      <xdr:rowOff>152400</xdr:rowOff>
    </xdr:to>
    <xdr:pic>
      <xdr:nvPicPr>
        <xdr:cNvPr id="4" name="图片 3"/>
        <xdr:cNvPicPr>
          <a:picLocks noChangeAspect="1"/>
        </xdr:cNvPicPr>
      </xdr:nvPicPr>
      <xdr:blipFill>
        <a:blip xmlns:r="http://schemas.openxmlformats.org/officeDocument/2006/relationships" r:embed="rId1"/>
        <a:stretch>
          <a:fillRect/>
        </a:stretch>
      </xdr:blipFill>
      <xdr:spPr>
        <a:xfrm>
          <a:off x="731520" y="4876800"/>
          <a:ext cx="5507990" cy="3505200"/>
        </a:xfrm>
        <a:prstGeom prst="rect">
          <a:avLst/>
        </a:prstGeom>
      </xdr:spPr>
    </xdr:pic>
    <xdr:clientData/>
  </xdr:twoCellAnchor>
  <xdr:twoCellAnchor editAs="oneCell">
    <xdr:from>
      <xdr:col>7</xdr:col>
      <xdr:colOff>99061</xdr:colOff>
      <xdr:row>28</xdr:row>
      <xdr:rowOff>76200</xdr:rowOff>
    </xdr:from>
    <xdr:to>
      <xdr:col>10</xdr:col>
      <xdr:colOff>266701</xdr:colOff>
      <xdr:row>48</xdr:row>
      <xdr:rowOff>131635</xdr:rowOff>
    </xdr:to>
    <xdr:pic>
      <xdr:nvPicPr>
        <xdr:cNvPr id="6" name="图片 5"/>
        <xdr:cNvPicPr>
          <a:picLocks noChangeAspect="1"/>
        </xdr:cNvPicPr>
      </xdr:nvPicPr>
      <xdr:blipFill>
        <a:blip xmlns:r="http://schemas.openxmlformats.org/officeDocument/2006/relationships" r:embed="rId2"/>
        <a:stretch>
          <a:fillRect/>
        </a:stretch>
      </xdr:blipFill>
      <xdr:spPr>
        <a:xfrm>
          <a:off x="5855970" y="4876800"/>
          <a:ext cx="3088640" cy="3484245"/>
        </a:xfrm>
        <a:prstGeom prst="rect">
          <a:avLst/>
        </a:prstGeom>
      </xdr:spPr>
    </xdr:pic>
    <xdr:clientData/>
  </xdr:twoCellAnchor>
  <xdr:twoCellAnchor>
    <xdr:from>
      <xdr:col>2</xdr:col>
      <xdr:colOff>396240</xdr:colOff>
      <xdr:row>37</xdr:row>
      <xdr:rowOff>99060</xdr:rowOff>
    </xdr:from>
    <xdr:to>
      <xdr:col>4</xdr:col>
      <xdr:colOff>403860</xdr:colOff>
      <xdr:row>39</xdr:row>
      <xdr:rowOff>129540</xdr:rowOff>
    </xdr:to>
    <xdr:sp macro="" textlink="">
      <xdr:nvSpPr>
        <xdr:cNvPr id="7" name="矩形 6"/>
        <xdr:cNvSpPr/>
      </xdr:nvSpPr>
      <xdr:spPr>
        <a:xfrm>
          <a:off x="2131695" y="644271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陆春秋常服</a:t>
          </a:r>
        </a:p>
      </xdr:txBody>
    </xdr:sp>
    <xdr:clientData/>
  </xdr:twoCellAnchor>
  <xdr:twoCellAnchor>
    <xdr:from>
      <xdr:col>8</xdr:col>
      <xdr:colOff>304800</xdr:colOff>
      <xdr:row>39</xdr:row>
      <xdr:rowOff>60960</xdr:rowOff>
    </xdr:from>
    <xdr:to>
      <xdr:col>10</xdr:col>
      <xdr:colOff>487680</xdr:colOff>
      <xdr:row>41</xdr:row>
      <xdr:rowOff>91440</xdr:rowOff>
    </xdr:to>
    <xdr:sp macro="" textlink="">
      <xdr:nvSpPr>
        <xdr:cNvPr id="8" name="矩形 7"/>
        <xdr:cNvSpPr/>
      </xdr:nvSpPr>
      <xdr:spPr>
        <a:xfrm>
          <a:off x="6747510" y="6747510"/>
          <a:ext cx="241808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陆常服衬衣</a:t>
          </a:r>
        </a:p>
      </xdr:txBody>
    </xdr:sp>
    <xdr:clientData/>
  </xdr:twoCellAnchor>
  <xdr:twoCellAnchor editAs="oneCell">
    <xdr:from>
      <xdr:col>1</xdr:col>
      <xdr:colOff>60961</xdr:colOff>
      <xdr:row>49</xdr:row>
      <xdr:rowOff>0</xdr:rowOff>
    </xdr:from>
    <xdr:to>
      <xdr:col>6</xdr:col>
      <xdr:colOff>14917</xdr:colOff>
      <xdr:row>63</xdr:row>
      <xdr:rowOff>15240</xdr:rowOff>
    </xdr:to>
    <xdr:pic>
      <xdr:nvPicPr>
        <xdr:cNvPr id="9" name="图片 8"/>
        <xdr:cNvPicPr>
          <a:picLocks noChangeAspect="1"/>
        </xdr:cNvPicPr>
      </xdr:nvPicPr>
      <xdr:blipFill>
        <a:blip xmlns:r="http://schemas.openxmlformats.org/officeDocument/2006/relationships" r:embed="rId3"/>
        <a:stretch>
          <a:fillRect/>
        </a:stretch>
      </xdr:blipFill>
      <xdr:spPr>
        <a:xfrm>
          <a:off x="746760" y="8401050"/>
          <a:ext cx="4338955" cy="2415540"/>
        </a:xfrm>
        <a:prstGeom prst="rect">
          <a:avLst/>
        </a:prstGeom>
      </xdr:spPr>
    </xdr:pic>
    <xdr:clientData/>
  </xdr:twoCellAnchor>
  <xdr:twoCellAnchor>
    <xdr:from>
      <xdr:col>2</xdr:col>
      <xdr:colOff>220980</xdr:colOff>
      <xdr:row>55</xdr:row>
      <xdr:rowOff>45720</xdr:rowOff>
    </xdr:from>
    <xdr:to>
      <xdr:col>4</xdr:col>
      <xdr:colOff>228600</xdr:colOff>
      <xdr:row>57</xdr:row>
      <xdr:rowOff>76200</xdr:rowOff>
    </xdr:to>
    <xdr:sp macro="" textlink="">
      <xdr:nvSpPr>
        <xdr:cNvPr id="10" name="矩形 9"/>
        <xdr:cNvSpPr/>
      </xdr:nvSpPr>
      <xdr:spPr>
        <a:xfrm>
          <a:off x="1956435" y="9475470"/>
          <a:ext cx="1971675"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陆冬皮鞋</a:t>
          </a:r>
        </a:p>
      </xdr:txBody>
    </xdr:sp>
    <xdr:clientData/>
  </xdr:twoCellAnchor>
  <xdr:twoCellAnchor editAs="oneCell">
    <xdr:from>
      <xdr:col>6</xdr:col>
      <xdr:colOff>22860</xdr:colOff>
      <xdr:row>49</xdr:row>
      <xdr:rowOff>7620</xdr:rowOff>
    </xdr:from>
    <xdr:to>
      <xdr:col>9</xdr:col>
      <xdr:colOff>1112520</xdr:colOff>
      <xdr:row>62</xdr:row>
      <xdr:rowOff>167971</xdr:rowOff>
    </xdr:to>
    <xdr:pic>
      <xdr:nvPicPr>
        <xdr:cNvPr id="11" name="图片 10"/>
        <xdr:cNvPicPr>
          <a:picLocks noChangeAspect="1"/>
        </xdr:cNvPicPr>
      </xdr:nvPicPr>
      <xdr:blipFill>
        <a:blip xmlns:r="http://schemas.openxmlformats.org/officeDocument/2006/relationships" r:embed="rId4"/>
        <a:stretch>
          <a:fillRect/>
        </a:stretch>
      </xdr:blipFill>
      <xdr:spPr>
        <a:xfrm>
          <a:off x="5093970" y="8408670"/>
          <a:ext cx="3147060" cy="2388870"/>
        </a:xfrm>
        <a:prstGeom prst="rect">
          <a:avLst/>
        </a:prstGeom>
      </xdr:spPr>
    </xdr:pic>
    <xdr:clientData/>
  </xdr:twoCellAnchor>
  <xdr:twoCellAnchor>
    <xdr:from>
      <xdr:col>7</xdr:col>
      <xdr:colOff>76200</xdr:colOff>
      <xdr:row>54</xdr:row>
      <xdr:rowOff>30480</xdr:rowOff>
    </xdr:from>
    <xdr:to>
      <xdr:col>10</xdr:col>
      <xdr:colOff>22860</xdr:colOff>
      <xdr:row>56</xdr:row>
      <xdr:rowOff>60960</xdr:rowOff>
    </xdr:to>
    <xdr:sp macro="" textlink="">
      <xdr:nvSpPr>
        <xdr:cNvPr id="12" name="矩形 11"/>
        <xdr:cNvSpPr/>
      </xdr:nvSpPr>
      <xdr:spPr>
        <a:xfrm>
          <a:off x="5833110" y="9288780"/>
          <a:ext cx="2867660" cy="37338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陆常服鸭舌帽</a:t>
          </a:r>
        </a:p>
      </xdr:txBody>
    </xdr:sp>
    <xdr:clientData/>
  </xdr:twoCellAnchor>
  <xdr:twoCellAnchor editAs="oneCell">
    <xdr:from>
      <xdr:col>11</xdr:col>
      <xdr:colOff>441960</xdr:colOff>
      <xdr:row>28</xdr:row>
      <xdr:rowOff>68581</xdr:rowOff>
    </xdr:from>
    <xdr:to>
      <xdr:col>16</xdr:col>
      <xdr:colOff>190500</xdr:colOff>
      <xdr:row>48</xdr:row>
      <xdr:rowOff>138244</xdr:rowOff>
    </xdr:to>
    <xdr:pic>
      <xdr:nvPicPr>
        <xdr:cNvPr id="15" name="图片 14"/>
        <xdr:cNvPicPr>
          <a:picLocks noChangeAspect="1"/>
        </xdr:cNvPicPr>
      </xdr:nvPicPr>
      <xdr:blipFill>
        <a:blip xmlns:r="http://schemas.openxmlformats.org/officeDocument/2006/relationships" r:embed="rId5"/>
        <a:stretch>
          <a:fillRect/>
        </a:stretch>
      </xdr:blipFill>
      <xdr:spPr>
        <a:xfrm>
          <a:off x="9805670" y="4869180"/>
          <a:ext cx="3177540" cy="3498215"/>
        </a:xfrm>
        <a:prstGeom prst="rect">
          <a:avLst/>
        </a:prstGeom>
      </xdr:spPr>
    </xdr:pic>
    <xdr:clientData/>
  </xdr:twoCellAnchor>
  <xdr:twoCellAnchor>
    <xdr:from>
      <xdr:col>12</xdr:col>
      <xdr:colOff>419100</xdr:colOff>
      <xdr:row>42</xdr:row>
      <xdr:rowOff>38100</xdr:rowOff>
    </xdr:from>
    <xdr:to>
      <xdr:col>15</xdr:col>
      <xdr:colOff>137160</xdr:colOff>
      <xdr:row>48</xdr:row>
      <xdr:rowOff>91440</xdr:rowOff>
    </xdr:to>
    <xdr:sp macro="" textlink="">
      <xdr:nvSpPr>
        <xdr:cNvPr id="18" name="矩形 17"/>
        <xdr:cNvSpPr/>
      </xdr:nvSpPr>
      <xdr:spPr>
        <a:xfrm>
          <a:off x="10468610" y="7239000"/>
          <a:ext cx="1775460" cy="108204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10</xdr:col>
      <xdr:colOff>533400</xdr:colOff>
      <xdr:row>48</xdr:row>
      <xdr:rowOff>177164</xdr:rowOff>
    </xdr:from>
    <xdr:to>
      <xdr:col>16</xdr:col>
      <xdr:colOff>297180</xdr:colOff>
      <xdr:row>63</xdr:row>
      <xdr:rowOff>11429</xdr:rowOff>
    </xdr:to>
    <xdr:pic>
      <xdr:nvPicPr>
        <xdr:cNvPr id="20" name="图片 19"/>
        <xdr:cNvPicPr>
          <a:picLocks noChangeAspect="1"/>
        </xdr:cNvPicPr>
      </xdr:nvPicPr>
      <xdr:blipFill>
        <a:blip xmlns:r="http://schemas.openxmlformats.org/officeDocument/2006/relationships" r:embed="rId6"/>
        <a:stretch>
          <a:fillRect/>
        </a:stretch>
      </xdr:blipFill>
      <xdr:spPr>
        <a:xfrm>
          <a:off x="9211310" y="8401050"/>
          <a:ext cx="3878580" cy="2411095"/>
        </a:xfrm>
        <a:prstGeom prst="rect">
          <a:avLst/>
        </a:prstGeom>
      </xdr:spPr>
    </xdr:pic>
    <xdr:clientData/>
  </xdr:twoCellAnchor>
  <xdr:twoCellAnchor editAs="oneCell">
    <xdr:from>
      <xdr:col>16</xdr:col>
      <xdr:colOff>297181</xdr:colOff>
      <xdr:row>48</xdr:row>
      <xdr:rowOff>175260</xdr:rowOff>
    </xdr:from>
    <xdr:to>
      <xdr:col>22</xdr:col>
      <xdr:colOff>53340</xdr:colOff>
      <xdr:row>63</xdr:row>
      <xdr:rowOff>3809</xdr:rowOff>
    </xdr:to>
    <xdr:pic>
      <xdr:nvPicPr>
        <xdr:cNvPr id="21" name="图片 20"/>
        <xdr:cNvPicPr>
          <a:picLocks noChangeAspect="1"/>
        </xdr:cNvPicPr>
      </xdr:nvPicPr>
      <xdr:blipFill>
        <a:blip xmlns:r="http://schemas.openxmlformats.org/officeDocument/2006/relationships" r:embed="rId7"/>
        <a:stretch>
          <a:fillRect/>
        </a:stretch>
      </xdr:blipFill>
      <xdr:spPr>
        <a:xfrm>
          <a:off x="13089890" y="8401050"/>
          <a:ext cx="3870960" cy="2403475"/>
        </a:xfrm>
        <a:prstGeom prst="rect">
          <a:avLst/>
        </a:prstGeom>
      </xdr:spPr>
    </xdr:pic>
    <xdr:clientData/>
  </xdr:twoCellAnchor>
  <xdr:twoCellAnchor editAs="oneCell">
    <xdr:from>
      <xdr:col>16</xdr:col>
      <xdr:colOff>181448</xdr:colOff>
      <xdr:row>28</xdr:row>
      <xdr:rowOff>68580</xdr:rowOff>
    </xdr:from>
    <xdr:to>
      <xdr:col>18</xdr:col>
      <xdr:colOff>585451</xdr:colOff>
      <xdr:row>44</xdr:row>
      <xdr:rowOff>28194</xdr:rowOff>
    </xdr:to>
    <xdr:pic>
      <xdr:nvPicPr>
        <xdr:cNvPr id="22" name="图片 21"/>
        <xdr:cNvPicPr>
          <a:picLocks noChangeAspect="1"/>
        </xdr:cNvPicPr>
      </xdr:nvPicPr>
      <xdr:blipFill>
        <a:blip xmlns:r="http://schemas.openxmlformats.org/officeDocument/2006/relationships" r:embed="rId8"/>
        <a:stretch>
          <a:fillRect/>
        </a:stretch>
      </xdr:blipFill>
      <xdr:spPr>
        <a:xfrm>
          <a:off x="12973685" y="4869180"/>
          <a:ext cx="1775460" cy="2702560"/>
        </a:xfrm>
        <a:prstGeom prst="rect">
          <a:avLst/>
        </a:prstGeom>
      </xdr:spPr>
    </xdr:pic>
    <xdr:clientData/>
  </xdr:twoCellAnchor>
  <xdr:twoCellAnchor editAs="oneCell">
    <xdr:from>
      <xdr:col>19</xdr:col>
      <xdr:colOff>7620</xdr:colOff>
      <xdr:row>28</xdr:row>
      <xdr:rowOff>83819</xdr:rowOff>
    </xdr:from>
    <xdr:to>
      <xdr:col>23</xdr:col>
      <xdr:colOff>365759</xdr:colOff>
      <xdr:row>48</xdr:row>
      <xdr:rowOff>154938</xdr:rowOff>
    </xdr:to>
    <xdr:pic>
      <xdr:nvPicPr>
        <xdr:cNvPr id="23" name="图片 22"/>
        <xdr:cNvPicPr>
          <a:picLocks noChangeAspect="1"/>
        </xdr:cNvPicPr>
      </xdr:nvPicPr>
      <xdr:blipFill>
        <a:blip xmlns:r="http://schemas.openxmlformats.org/officeDocument/2006/relationships" r:embed="rId9"/>
        <a:stretch>
          <a:fillRect/>
        </a:stretch>
      </xdr:blipFill>
      <xdr:spPr>
        <a:xfrm>
          <a:off x="14857730" y="4883785"/>
          <a:ext cx="3100705" cy="3500120"/>
        </a:xfrm>
        <a:prstGeom prst="rect">
          <a:avLst/>
        </a:prstGeom>
      </xdr:spPr>
    </xdr:pic>
    <xdr:clientData/>
  </xdr:twoCellAnchor>
  <xdr:twoCellAnchor editAs="oneCell">
    <xdr:from>
      <xdr:col>23</xdr:col>
      <xdr:colOff>370842</xdr:colOff>
      <xdr:row>28</xdr:row>
      <xdr:rowOff>76200</xdr:rowOff>
    </xdr:from>
    <xdr:to>
      <xdr:col>31</xdr:col>
      <xdr:colOff>472442</xdr:colOff>
      <xdr:row>48</xdr:row>
      <xdr:rowOff>152400</xdr:rowOff>
    </xdr:to>
    <xdr:pic>
      <xdr:nvPicPr>
        <xdr:cNvPr id="24" name="图片 23"/>
        <xdr:cNvPicPr>
          <a:picLocks noChangeAspect="1"/>
        </xdr:cNvPicPr>
      </xdr:nvPicPr>
      <xdr:blipFill>
        <a:blip xmlns:r="http://schemas.openxmlformats.org/officeDocument/2006/relationships" r:embed="rId10"/>
        <a:stretch>
          <a:fillRect/>
        </a:stretch>
      </xdr:blipFill>
      <xdr:spPr>
        <a:xfrm>
          <a:off x="17964150" y="4876800"/>
          <a:ext cx="5588000" cy="3505200"/>
        </a:xfrm>
        <a:prstGeom prst="rect">
          <a:avLst/>
        </a:prstGeom>
      </xdr:spPr>
    </xdr:pic>
    <xdr:clientData/>
  </xdr:twoCellAnchor>
  <xdr:twoCellAnchor editAs="oneCell">
    <xdr:from>
      <xdr:col>1</xdr:col>
      <xdr:colOff>22861</xdr:colOff>
      <xdr:row>62</xdr:row>
      <xdr:rowOff>160021</xdr:rowOff>
    </xdr:from>
    <xdr:to>
      <xdr:col>5</xdr:col>
      <xdr:colOff>160020</xdr:colOff>
      <xdr:row>81</xdr:row>
      <xdr:rowOff>144780</xdr:rowOff>
    </xdr:to>
    <xdr:pic>
      <xdr:nvPicPr>
        <xdr:cNvPr id="25" name="图片 24"/>
        <xdr:cNvPicPr>
          <a:picLocks noChangeAspect="1"/>
        </xdr:cNvPicPr>
      </xdr:nvPicPr>
      <xdr:blipFill>
        <a:blip xmlns:r="http://schemas.openxmlformats.org/officeDocument/2006/relationships" r:embed="rId11"/>
        <a:stretch>
          <a:fillRect/>
        </a:stretch>
      </xdr:blipFill>
      <xdr:spPr>
        <a:xfrm>
          <a:off x="708660" y="10789920"/>
          <a:ext cx="3836670" cy="3242310"/>
        </a:xfrm>
        <a:prstGeom prst="rect">
          <a:avLst/>
        </a:prstGeom>
      </xdr:spPr>
    </xdr:pic>
    <xdr:clientData/>
  </xdr:twoCellAnchor>
  <xdr:twoCellAnchor>
    <xdr:from>
      <xdr:col>3</xdr:col>
      <xdr:colOff>99060</xdr:colOff>
      <xdr:row>72</xdr:row>
      <xdr:rowOff>175260</xdr:rowOff>
    </xdr:from>
    <xdr:to>
      <xdr:col>3</xdr:col>
      <xdr:colOff>982980</xdr:colOff>
      <xdr:row>75</xdr:row>
      <xdr:rowOff>22860</xdr:rowOff>
    </xdr:to>
    <xdr:sp macro="" textlink="">
      <xdr:nvSpPr>
        <xdr:cNvPr id="26" name="矩形 25"/>
        <xdr:cNvSpPr/>
      </xdr:nvSpPr>
      <xdr:spPr>
        <a:xfrm>
          <a:off x="2689225" y="12515850"/>
          <a:ext cx="883920" cy="36576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陆单挎</a:t>
          </a:r>
        </a:p>
      </xdr:txBody>
    </xdr:sp>
    <xdr:clientData/>
  </xdr:twoCellAnchor>
  <xdr:twoCellAnchor editAs="oneCell">
    <xdr:from>
      <xdr:col>6</xdr:col>
      <xdr:colOff>0</xdr:colOff>
      <xdr:row>64</xdr:row>
      <xdr:rowOff>0</xdr:rowOff>
    </xdr:from>
    <xdr:to>
      <xdr:col>11</xdr:col>
      <xdr:colOff>544389</xdr:colOff>
      <xdr:row>82</xdr:row>
      <xdr:rowOff>3810</xdr:rowOff>
    </xdr:to>
    <xdr:pic>
      <xdr:nvPicPr>
        <xdr:cNvPr id="28" name="图片 27"/>
        <xdr:cNvPicPr>
          <a:picLocks noChangeAspect="1"/>
        </xdr:cNvPicPr>
      </xdr:nvPicPr>
      <xdr:blipFill>
        <a:blip xmlns:r="http://schemas.openxmlformats.org/officeDocument/2006/relationships" r:embed="rId12"/>
        <a:stretch>
          <a:fillRect/>
        </a:stretch>
      </xdr:blipFill>
      <xdr:spPr>
        <a:xfrm>
          <a:off x="5071110" y="10972800"/>
          <a:ext cx="4836795" cy="3089910"/>
        </a:xfrm>
        <a:prstGeom prst="rect">
          <a:avLst/>
        </a:prstGeom>
      </xdr:spPr>
    </xdr:pic>
    <xdr:clientData/>
  </xdr:twoCellAnchor>
  <xdr:twoCellAnchor>
    <xdr:from>
      <xdr:col>8</xdr:col>
      <xdr:colOff>121920</xdr:colOff>
      <xdr:row>69</xdr:row>
      <xdr:rowOff>121920</xdr:rowOff>
    </xdr:from>
    <xdr:to>
      <xdr:col>10</xdr:col>
      <xdr:colOff>449580</xdr:colOff>
      <xdr:row>75</xdr:row>
      <xdr:rowOff>175260</xdr:rowOff>
    </xdr:to>
    <xdr:sp macro="" textlink="">
      <xdr:nvSpPr>
        <xdr:cNvPr id="30" name="矩形 29"/>
        <xdr:cNvSpPr/>
      </xdr:nvSpPr>
      <xdr:spPr>
        <a:xfrm>
          <a:off x="6564630" y="11951970"/>
          <a:ext cx="2562860" cy="1078230"/>
        </a:xfrm>
        <a:prstGeom prst="rect">
          <a:avLst/>
        </a:prstGeom>
        <a:noFill/>
        <a:ln>
          <a:solidFill>
            <a:srgbClr val="FF0000"/>
          </a:solidFill>
        </a:ln>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lang="zh-CN" altLang="en-US" sz="1800">
              <a:solidFill>
                <a:srgbClr val="FF0000"/>
              </a:solidFill>
            </a:rPr>
            <a:t>士兵是套肩</a:t>
          </a:r>
          <a:endParaRPr lang="en-US" altLang="zh-CN" sz="1800">
            <a:solidFill>
              <a:srgbClr val="FF0000"/>
            </a:solidFill>
          </a:endParaRPr>
        </a:p>
        <a:p>
          <a:pPr algn="l"/>
          <a:r>
            <a:rPr lang="zh-CN" altLang="en-US" sz="1800">
              <a:solidFill>
                <a:srgbClr val="FF0000"/>
              </a:solidFill>
            </a:rPr>
            <a:t>干部是软肩</a:t>
          </a:r>
        </a:p>
      </xdr:txBody>
    </xdr:sp>
    <xdr:clientData/>
  </xdr:twoCellAnchor>
  <xdr:twoCellAnchor editAs="oneCell">
    <xdr:from>
      <xdr:col>13</xdr:col>
      <xdr:colOff>0</xdr:colOff>
      <xdr:row>64</xdr:row>
      <xdr:rowOff>0</xdr:rowOff>
    </xdr:from>
    <xdr:to>
      <xdr:col>22</xdr:col>
      <xdr:colOff>608838</xdr:colOff>
      <xdr:row>108</xdr:row>
      <xdr:rowOff>77089</xdr:rowOff>
    </xdr:to>
    <xdr:pic>
      <xdr:nvPicPr>
        <xdr:cNvPr id="31" name="图片 30"/>
        <xdr:cNvPicPr>
          <a:picLocks noChangeAspect="1"/>
        </xdr:cNvPicPr>
      </xdr:nvPicPr>
      <xdr:blipFill>
        <a:blip xmlns:r="http://schemas.openxmlformats.org/officeDocument/2006/relationships" r:embed="rId13"/>
        <a:stretch>
          <a:fillRect/>
        </a:stretch>
      </xdr:blipFill>
      <xdr:spPr>
        <a:xfrm>
          <a:off x="10735310" y="10972800"/>
          <a:ext cx="6780530" cy="762063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7620</xdr:colOff>
      <xdr:row>0</xdr:row>
      <xdr:rowOff>0</xdr:rowOff>
    </xdr:from>
    <xdr:to>
      <xdr:col>5</xdr:col>
      <xdr:colOff>601980</xdr:colOff>
      <xdr:row>24</xdr:row>
      <xdr:rowOff>4603</xdr:rowOff>
    </xdr:to>
    <xdr:pic>
      <xdr:nvPicPr>
        <xdr:cNvPr id="2" name="图片 1"/>
        <xdr:cNvPicPr>
          <a:picLocks noChangeAspect="1"/>
        </xdr:cNvPicPr>
      </xdr:nvPicPr>
      <xdr:blipFill>
        <a:blip xmlns:r="http://schemas.openxmlformats.org/officeDocument/2006/relationships" r:embed="rId1"/>
        <a:stretch>
          <a:fillRect/>
        </a:stretch>
      </xdr:blipFill>
      <xdr:spPr>
        <a:xfrm>
          <a:off x="693420" y="0"/>
          <a:ext cx="3337560" cy="4119245"/>
        </a:xfrm>
        <a:prstGeom prst="rect">
          <a:avLst/>
        </a:prstGeom>
      </xdr:spPr>
    </xdr:pic>
    <xdr:clientData/>
  </xdr:twoCellAnchor>
  <xdr:twoCellAnchor editAs="oneCell">
    <xdr:from>
      <xdr:col>6</xdr:col>
      <xdr:colOff>15241</xdr:colOff>
      <xdr:row>0</xdr:row>
      <xdr:rowOff>60960</xdr:rowOff>
    </xdr:from>
    <xdr:to>
      <xdr:col>15</xdr:col>
      <xdr:colOff>601049</xdr:colOff>
      <xdr:row>24</xdr:row>
      <xdr:rowOff>30480</xdr:rowOff>
    </xdr:to>
    <xdr:pic>
      <xdr:nvPicPr>
        <xdr:cNvPr id="3" name="图片 2"/>
        <xdr:cNvPicPr>
          <a:picLocks noChangeAspect="1"/>
        </xdr:cNvPicPr>
      </xdr:nvPicPr>
      <xdr:blipFill>
        <a:blip xmlns:r="http://schemas.openxmlformats.org/officeDocument/2006/relationships" r:embed="rId2"/>
        <a:stretch>
          <a:fillRect/>
        </a:stretch>
      </xdr:blipFill>
      <xdr:spPr>
        <a:xfrm>
          <a:off x="4130040" y="60960"/>
          <a:ext cx="6757670" cy="4084320"/>
        </a:xfrm>
        <a:prstGeom prst="rect">
          <a:avLst/>
        </a:prstGeom>
      </xdr:spPr>
    </xdr:pic>
    <xdr:clientData/>
  </xdr:twoCellAnchor>
  <xdr:oneCellAnchor>
    <xdr:from>
      <xdr:col>6</xdr:col>
      <xdr:colOff>83820</xdr:colOff>
      <xdr:row>22</xdr:row>
      <xdr:rowOff>167640</xdr:rowOff>
    </xdr:from>
    <xdr:ext cx="607859" cy="252857"/>
    <xdr:sp macro="" textlink="">
      <xdr:nvSpPr>
        <xdr:cNvPr id="5" name="文本框 4"/>
        <xdr:cNvSpPr txBox="1"/>
      </xdr:nvSpPr>
      <xdr:spPr>
        <a:xfrm>
          <a:off x="4198620" y="3939540"/>
          <a:ext cx="60769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陆特战</a:t>
          </a:r>
        </a:p>
      </xdr:txBody>
    </xdr:sp>
    <xdr:clientData/>
  </xdr:oneCellAnchor>
  <xdr:oneCellAnchor>
    <xdr:from>
      <xdr:col>12</xdr:col>
      <xdr:colOff>487680</xdr:colOff>
      <xdr:row>14</xdr:row>
      <xdr:rowOff>121920</xdr:rowOff>
    </xdr:from>
    <xdr:ext cx="889987" cy="252857"/>
    <xdr:sp macro="" textlink="">
      <xdr:nvSpPr>
        <xdr:cNvPr id="6" name="文本框 5"/>
        <xdr:cNvSpPr txBox="1"/>
      </xdr:nvSpPr>
      <xdr:spPr>
        <a:xfrm>
          <a:off x="8717280" y="2522220"/>
          <a:ext cx="88963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空城市迷彩</a:t>
          </a:r>
        </a:p>
      </xdr:txBody>
    </xdr:sp>
    <xdr:clientData/>
  </xdr:oneCellAnchor>
  <xdr:oneCellAnchor>
    <xdr:from>
      <xdr:col>9</xdr:col>
      <xdr:colOff>502920</xdr:colOff>
      <xdr:row>22</xdr:row>
      <xdr:rowOff>152400</xdr:rowOff>
    </xdr:from>
    <xdr:ext cx="750847" cy="252857"/>
    <xdr:sp macro="" textlink="">
      <xdr:nvSpPr>
        <xdr:cNvPr id="7" name="文本框 6"/>
        <xdr:cNvSpPr txBox="1"/>
      </xdr:nvSpPr>
      <xdr:spPr>
        <a:xfrm>
          <a:off x="6675120" y="392430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07</a:t>
          </a:r>
          <a:r>
            <a:rPr lang="zh-CN" altLang="en-US" sz="1100">
              <a:solidFill>
                <a:srgbClr val="FF0000"/>
              </a:solidFill>
            </a:rPr>
            <a:t>武特战</a:t>
          </a:r>
        </a:p>
      </xdr:txBody>
    </xdr:sp>
    <xdr:clientData/>
  </xdr:oneCellAnchor>
  <xdr:oneCellAnchor>
    <xdr:from>
      <xdr:col>9</xdr:col>
      <xdr:colOff>358140</xdr:colOff>
      <xdr:row>14</xdr:row>
      <xdr:rowOff>106680</xdr:rowOff>
    </xdr:from>
    <xdr:ext cx="748923" cy="252857"/>
    <xdr:sp macro="" textlink="">
      <xdr:nvSpPr>
        <xdr:cNvPr id="8" name="文本框 7"/>
        <xdr:cNvSpPr txBox="1"/>
      </xdr:nvSpPr>
      <xdr:spPr>
        <a:xfrm>
          <a:off x="6530340" y="2506980"/>
          <a:ext cx="74866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荒漠迷彩</a:t>
          </a:r>
        </a:p>
      </xdr:txBody>
    </xdr:sp>
    <xdr:clientData/>
  </xdr:oneCellAnchor>
  <xdr:oneCellAnchor>
    <xdr:from>
      <xdr:col>12</xdr:col>
      <xdr:colOff>525780</xdr:colOff>
      <xdr:row>22</xdr:row>
      <xdr:rowOff>129540</xdr:rowOff>
    </xdr:from>
    <xdr:ext cx="889987" cy="252857"/>
    <xdr:sp macro="" textlink="">
      <xdr:nvSpPr>
        <xdr:cNvPr id="9" name="文本框 8"/>
        <xdr:cNvSpPr txBox="1"/>
      </xdr:nvSpPr>
      <xdr:spPr>
        <a:xfrm>
          <a:off x="8755380" y="3901440"/>
          <a:ext cx="88963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海城市迷彩</a:t>
          </a:r>
        </a:p>
      </xdr:txBody>
    </xdr:sp>
    <xdr:clientData/>
  </xdr:oneCellAnchor>
  <xdr:oneCellAnchor>
    <xdr:from>
      <xdr:col>12</xdr:col>
      <xdr:colOff>525780</xdr:colOff>
      <xdr:row>6</xdr:row>
      <xdr:rowOff>91440</xdr:rowOff>
    </xdr:from>
    <xdr:ext cx="748923" cy="252857"/>
    <xdr:sp macro="" textlink="">
      <xdr:nvSpPr>
        <xdr:cNvPr id="10" name="文本框 9"/>
        <xdr:cNvSpPr txBox="1"/>
      </xdr:nvSpPr>
      <xdr:spPr>
        <a:xfrm>
          <a:off x="8755380" y="1120140"/>
          <a:ext cx="74866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猎人迷彩</a:t>
          </a:r>
        </a:p>
      </xdr:txBody>
    </xdr:sp>
    <xdr:clientData/>
  </xdr:oneCellAnchor>
  <xdr:oneCellAnchor>
    <xdr:from>
      <xdr:col>6</xdr:col>
      <xdr:colOff>106680</xdr:colOff>
      <xdr:row>6</xdr:row>
      <xdr:rowOff>68580</xdr:rowOff>
    </xdr:from>
    <xdr:ext cx="750847" cy="264287"/>
    <xdr:sp macro="" textlink="">
      <xdr:nvSpPr>
        <xdr:cNvPr id="11" name="文本框 10"/>
        <xdr:cNvSpPr txBox="1"/>
      </xdr:nvSpPr>
      <xdr:spPr>
        <a:xfrm>
          <a:off x="4221480" y="1097280"/>
          <a:ext cx="750570" cy="2641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19</a:t>
          </a:r>
          <a:r>
            <a:rPr lang="zh-CN" altLang="en-US" sz="1100">
              <a:solidFill>
                <a:srgbClr val="FF0000"/>
              </a:solidFill>
            </a:rPr>
            <a:t>武特战</a:t>
          </a:r>
        </a:p>
      </xdr:txBody>
    </xdr:sp>
    <xdr:clientData/>
  </xdr:oneCellAnchor>
  <xdr:oneCellAnchor>
    <xdr:from>
      <xdr:col>9</xdr:col>
      <xdr:colOff>342900</xdr:colOff>
      <xdr:row>6</xdr:row>
      <xdr:rowOff>137160</xdr:rowOff>
    </xdr:from>
    <xdr:ext cx="750847" cy="252857"/>
    <xdr:sp macro="" textlink="">
      <xdr:nvSpPr>
        <xdr:cNvPr id="12" name="文本框 11"/>
        <xdr:cNvSpPr txBox="1"/>
      </xdr:nvSpPr>
      <xdr:spPr>
        <a:xfrm>
          <a:off x="6515100" y="1165860"/>
          <a:ext cx="750570"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100">
              <a:solidFill>
                <a:srgbClr val="FF0000"/>
              </a:solidFill>
            </a:rPr>
            <a:t>18</a:t>
          </a:r>
          <a:r>
            <a:rPr lang="zh-CN" altLang="en-US" sz="1100">
              <a:solidFill>
                <a:srgbClr val="FF0000"/>
              </a:solidFill>
            </a:rPr>
            <a:t>多地型</a:t>
          </a:r>
        </a:p>
      </xdr:txBody>
    </xdr:sp>
    <xdr:clientData/>
  </xdr:oneCellAnchor>
  <xdr:oneCellAnchor>
    <xdr:from>
      <xdr:col>6</xdr:col>
      <xdr:colOff>30480</xdr:colOff>
      <xdr:row>14</xdr:row>
      <xdr:rowOff>91440</xdr:rowOff>
    </xdr:from>
    <xdr:ext cx="889987" cy="252857"/>
    <xdr:sp macro="" textlink="">
      <xdr:nvSpPr>
        <xdr:cNvPr id="13" name="文本框 12"/>
        <xdr:cNvSpPr txBox="1"/>
      </xdr:nvSpPr>
      <xdr:spPr>
        <a:xfrm>
          <a:off x="4145280" y="2491740"/>
          <a:ext cx="889635" cy="252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100">
              <a:solidFill>
                <a:srgbClr val="FF0000"/>
              </a:solidFill>
            </a:rPr>
            <a:t>武作训大衣</a:t>
          </a:r>
        </a:p>
      </xdr:txBody>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xdr:col>
      <xdr:colOff>30480</xdr:colOff>
      <xdr:row>0</xdr:row>
      <xdr:rowOff>1</xdr:rowOff>
    </xdr:from>
    <xdr:to>
      <xdr:col>4</xdr:col>
      <xdr:colOff>171848</xdr:colOff>
      <xdr:row>19</xdr:row>
      <xdr:rowOff>148141</xdr:rowOff>
    </xdr:to>
    <xdr:pic>
      <xdr:nvPicPr>
        <xdr:cNvPr id="2" name="图片 1"/>
        <xdr:cNvPicPr>
          <a:picLocks noChangeAspect="1"/>
        </xdr:cNvPicPr>
      </xdr:nvPicPr>
      <xdr:blipFill>
        <a:blip xmlns:r="http://schemas.openxmlformats.org/officeDocument/2006/relationships" r:embed="rId1"/>
        <a:stretch>
          <a:fillRect/>
        </a:stretch>
      </xdr:blipFill>
      <xdr:spPr>
        <a:xfrm>
          <a:off x="716280" y="0"/>
          <a:ext cx="3002915" cy="3394075"/>
        </a:xfrm>
        <a:prstGeom prst="rect">
          <a:avLst/>
        </a:prstGeom>
      </xdr:spPr>
    </xdr:pic>
    <xdr:clientData/>
  </xdr:twoCellAnchor>
  <xdr:twoCellAnchor editAs="oneCell">
    <xdr:from>
      <xdr:col>4</xdr:col>
      <xdr:colOff>167640</xdr:colOff>
      <xdr:row>0</xdr:row>
      <xdr:rowOff>0</xdr:rowOff>
    </xdr:from>
    <xdr:to>
      <xdr:col>8</xdr:col>
      <xdr:colOff>411506</xdr:colOff>
      <xdr:row>19</xdr:row>
      <xdr:rowOff>148140</xdr:rowOff>
    </xdr:to>
    <xdr:pic>
      <xdr:nvPicPr>
        <xdr:cNvPr id="3" name="图片 2"/>
        <xdr:cNvPicPr>
          <a:picLocks noChangeAspect="1"/>
        </xdr:cNvPicPr>
      </xdr:nvPicPr>
      <xdr:blipFill>
        <a:blip xmlns:r="http://schemas.openxmlformats.org/officeDocument/2006/relationships" r:embed="rId2"/>
        <a:stretch>
          <a:fillRect/>
        </a:stretch>
      </xdr:blipFill>
      <xdr:spPr>
        <a:xfrm>
          <a:off x="3715385" y="0"/>
          <a:ext cx="2987040" cy="3394075"/>
        </a:xfrm>
        <a:prstGeom prst="rect">
          <a:avLst/>
        </a:prstGeom>
      </xdr:spPr>
    </xdr:pic>
    <xdr:clientData/>
  </xdr:twoCellAnchor>
  <xdr:twoCellAnchor editAs="oneCell">
    <xdr:from>
      <xdr:col>8</xdr:col>
      <xdr:colOff>419099</xdr:colOff>
      <xdr:row>0</xdr:row>
      <xdr:rowOff>0</xdr:rowOff>
    </xdr:from>
    <xdr:to>
      <xdr:col>12</xdr:col>
      <xdr:colOff>553689</xdr:colOff>
      <xdr:row>19</xdr:row>
      <xdr:rowOff>148140</xdr:rowOff>
    </xdr:to>
    <xdr:pic>
      <xdr:nvPicPr>
        <xdr:cNvPr id="4" name="图片 3"/>
        <xdr:cNvPicPr>
          <a:picLocks noChangeAspect="1"/>
        </xdr:cNvPicPr>
      </xdr:nvPicPr>
      <xdr:blipFill>
        <a:blip xmlns:r="http://schemas.openxmlformats.org/officeDocument/2006/relationships" r:embed="rId3"/>
        <a:stretch>
          <a:fillRect/>
        </a:stretch>
      </xdr:blipFill>
      <xdr:spPr>
        <a:xfrm>
          <a:off x="6709410" y="0"/>
          <a:ext cx="2877820" cy="3394075"/>
        </a:xfrm>
        <a:prstGeom prst="rect">
          <a:avLst/>
        </a:prstGeom>
      </xdr:spPr>
    </xdr:pic>
    <xdr:clientData/>
  </xdr:twoCellAnchor>
  <xdr:twoCellAnchor editAs="oneCell">
    <xdr:from>
      <xdr:col>12</xdr:col>
      <xdr:colOff>533401</xdr:colOff>
      <xdr:row>0</xdr:row>
      <xdr:rowOff>0</xdr:rowOff>
    </xdr:from>
    <xdr:to>
      <xdr:col>17</xdr:col>
      <xdr:colOff>1045290</xdr:colOff>
      <xdr:row>19</xdr:row>
      <xdr:rowOff>148140</xdr:rowOff>
    </xdr:to>
    <xdr:pic>
      <xdr:nvPicPr>
        <xdr:cNvPr id="5" name="图片 4"/>
        <xdr:cNvPicPr>
          <a:picLocks noChangeAspect="1"/>
        </xdr:cNvPicPr>
      </xdr:nvPicPr>
      <xdr:blipFill>
        <a:blip xmlns:r="http://schemas.openxmlformats.org/officeDocument/2006/relationships" r:embed="rId4"/>
        <a:stretch>
          <a:fillRect/>
        </a:stretch>
      </xdr:blipFill>
      <xdr:spPr>
        <a:xfrm>
          <a:off x="9567545" y="0"/>
          <a:ext cx="3940810" cy="3394075"/>
        </a:xfrm>
        <a:prstGeom prst="rect">
          <a:avLst/>
        </a:prstGeom>
      </xdr:spPr>
    </xdr:pic>
    <xdr:clientData/>
  </xdr:twoCellAnchor>
  <xdr:twoCellAnchor editAs="oneCell">
    <xdr:from>
      <xdr:col>1</xdr:col>
      <xdr:colOff>7620</xdr:colOff>
      <xdr:row>19</xdr:row>
      <xdr:rowOff>144780</xdr:rowOff>
    </xdr:from>
    <xdr:to>
      <xdr:col>5</xdr:col>
      <xdr:colOff>455456</xdr:colOff>
      <xdr:row>39</xdr:row>
      <xdr:rowOff>87180</xdr:rowOff>
    </xdr:to>
    <xdr:pic>
      <xdr:nvPicPr>
        <xdr:cNvPr id="6" name="图片 5"/>
        <xdr:cNvPicPr>
          <a:picLocks noChangeAspect="1"/>
        </xdr:cNvPicPr>
      </xdr:nvPicPr>
      <xdr:blipFill>
        <a:blip xmlns:r="http://schemas.openxmlformats.org/officeDocument/2006/relationships" r:embed="rId5"/>
        <a:stretch>
          <a:fillRect/>
        </a:stretch>
      </xdr:blipFill>
      <xdr:spPr>
        <a:xfrm>
          <a:off x="693420" y="3390900"/>
          <a:ext cx="3995420" cy="3371215"/>
        </a:xfrm>
        <a:prstGeom prst="rect">
          <a:avLst/>
        </a:prstGeom>
      </xdr:spPr>
    </xdr:pic>
    <xdr:clientData/>
  </xdr:twoCellAnchor>
  <xdr:oneCellAnchor>
    <xdr:from>
      <xdr:col>1</xdr:col>
      <xdr:colOff>868680</xdr:colOff>
      <xdr:row>1</xdr:row>
      <xdr:rowOff>45720</xdr:rowOff>
    </xdr:from>
    <xdr:ext cx="964623" cy="974479"/>
    <xdr:sp macro="" textlink="">
      <xdr:nvSpPr>
        <xdr:cNvPr id="7" name="文本框 6"/>
        <xdr:cNvSpPr txBox="1"/>
      </xdr:nvSpPr>
      <xdr:spPr>
        <a:xfrm>
          <a:off x="1554480" y="217170"/>
          <a:ext cx="964565" cy="9740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5</xdr:col>
      <xdr:colOff>449580</xdr:colOff>
      <xdr:row>1</xdr:row>
      <xdr:rowOff>7620</xdr:rowOff>
    </xdr:from>
    <xdr:ext cx="964623" cy="974479"/>
    <xdr:sp macro="" textlink="">
      <xdr:nvSpPr>
        <xdr:cNvPr id="8" name="文本框 7"/>
        <xdr:cNvSpPr txBox="1"/>
      </xdr:nvSpPr>
      <xdr:spPr>
        <a:xfrm>
          <a:off x="4683125" y="179070"/>
          <a:ext cx="964565" cy="9740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twoCellAnchor editAs="oneCell">
    <xdr:from>
      <xdr:col>5</xdr:col>
      <xdr:colOff>505406</xdr:colOff>
      <xdr:row>20</xdr:row>
      <xdr:rowOff>15551</xdr:rowOff>
    </xdr:from>
    <xdr:to>
      <xdr:col>14</xdr:col>
      <xdr:colOff>20818</xdr:colOff>
      <xdr:row>39</xdr:row>
      <xdr:rowOff>140831</xdr:rowOff>
    </xdr:to>
    <xdr:pic>
      <xdr:nvPicPr>
        <xdr:cNvPr id="10" name="图片 9"/>
        <xdr:cNvPicPr>
          <a:picLocks noChangeAspect="1"/>
        </xdr:cNvPicPr>
      </xdr:nvPicPr>
      <xdr:blipFill>
        <a:blip xmlns:r="http://schemas.openxmlformats.org/officeDocument/2006/relationships" r:embed="rId6"/>
        <a:stretch>
          <a:fillRect/>
        </a:stretch>
      </xdr:blipFill>
      <xdr:spPr>
        <a:xfrm>
          <a:off x="4738370" y="3432810"/>
          <a:ext cx="5687695" cy="3382645"/>
        </a:xfrm>
        <a:prstGeom prst="rect">
          <a:avLst/>
        </a:prstGeom>
      </xdr:spPr>
    </xdr:pic>
    <xdr:clientData/>
  </xdr:twoCellAnchor>
  <xdr:oneCellAnchor>
    <xdr:from>
      <xdr:col>15</xdr:col>
      <xdr:colOff>60960</xdr:colOff>
      <xdr:row>0</xdr:row>
      <xdr:rowOff>83820</xdr:rowOff>
    </xdr:from>
    <xdr:ext cx="964623" cy="963049"/>
    <xdr:sp macro="" textlink="">
      <xdr:nvSpPr>
        <xdr:cNvPr id="11" name="文本框 10"/>
        <xdr:cNvSpPr txBox="1"/>
      </xdr:nvSpPr>
      <xdr:spPr>
        <a:xfrm>
          <a:off x="11152505" y="83820"/>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20</a:t>
          </a:r>
          <a:endParaRPr lang="zh-CN" altLang="en-US" sz="6000" b="1">
            <a:solidFill>
              <a:srgbClr val="FF0000"/>
            </a:solidFill>
          </a:endParaRPr>
        </a:p>
      </xdr:txBody>
    </xdr:sp>
    <xdr:clientData/>
  </xdr:oneCellAnchor>
  <xdr:oneCellAnchor>
    <xdr:from>
      <xdr:col>1</xdr:col>
      <xdr:colOff>1223710</xdr:colOff>
      <xdr:row>24</xdr:row>
      <xdr:rowOff>128763</xdr:rowOff>
    </xdr:from>
    <xdr:ext cx="964623" cy="963049"/>
    <xdr:sp macro="" textlink="">
      <xdr:nvSpPr>
        <xdr:cNvPr id="12" name="文本框 11"/>
        <xdr:cNvSpPr txBox="1"/>
      </xdr:nvSpPr>
      <xdr:spPr>
        <a:xfrm>
          <a:off x="1909445" y="4231640"/>
          <a:ext cx="96456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25</a:t>
          </a:r>
          <a:endParaRPr lang="zh-CN" altLang="en-US" sz="6000" b="1">
            <a:solidFill>
              <a:srgbClr val="FF0000"/>
            </a:solidFill>
          </a:endParaRPr>
        </a:p>
      </xdr:txBody>
    </xdr:sp>
    <xdr:clientData/>
  </xdr:oneCellAnchor>
  <xdr:oneCellAnchor>
    <xdr:from>
      <xdr:col>9</xdr:col>
      <xdr:colOff>341967</xdr:colOff>
      <xdr:row>24</xdr:row>
      <xdr:rowOff>156755</xdr:rowOff>
    </xdr:from>
    <xdr:ext cx="1347869" cy="963049"/>
    <xdr:sp macro="" textlink="">
      <xdr:nvSpPr>
        <xdr:cNvPr id="13" name="文本框 12"/>
        <xdr:cNvSpPr txBox="1"/>
      </xdr:nvSpPr>
      <xdr:spPr>
        <a:xfrm>
          <a:off x="7318375" y="4259580"/>
          <a:ext cx="134810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4~6</a:t>
          </a:r>
          <a:endParaRPr lang="zh-CN" altLang="en-US" sz="6000" b="1">
            <a:solidFill>
              <a:srgbClr val="FF0000"/>
            </a:solidFill>
          </a:endParaRPr>
        </a:p>
      </xdr:txBody>
    </xdr:sp>
    <xdr:clientData/>
  </xdr:oneCellAnchor>
  <xdr:twoCellAnchor editAs="oneCell">
    <xdr:from>
      <xdr:col>14</xdr:col>
      <xdr:colOff>31103</xdr:colOff>
      <xdr:row>20</xdr:row>
      <xdr:rowOff>38878</xdr:rowOff>
    </xdr:from>
    <xdr:to>
      <xdr:col>17</xdr:col>
      <xdr:colOff>1105591</xdr:colOff>
      <xdr:row>39</xdr:row>
      <xdr:rowOff>93245</xdr:rowOff>
    </xdr:to>
    <xdr:pic>
      <xdr:nvPicPr>
        <xdr:cNvPr id="14" name="图片 13"/>
        <xdr:cNvPicPr>
          <a:picLocks noChangeAspect="1"/>
        </xdr:cNvPicPr>
      </xdr:nvPicPr>
      <xdr:blipFill>
        <a:blip xmlns:r="http://schemas.openxmlformats.org/officeDocument/2006/relationships" r:embed="rId7"/>
        <a:stretch>
          <a:fillRect/>
        </a:stretch>
      </xdr:blipFill>
      <xdr:spPr>
        <a:xfrm>
          <a:off x="10436225" y="3456305"/>
          <a:ext cx="3132455" cy="3311525"/>
        </a:xfrm>
        <a:prstGeom prst="rect">
          <a:avLst/>
        </a:prstGeom>
      </xdr:spPr>
    </xdr:pic>
    <xdr:clientData/>
  </xdr:twoCellAnchor>
  <xdr:oneCellAnchor>
    <xdr:from>
      <xdr:col>15</xdr:col>
      <xdr:colOff>160019</xdr:colOff>
      <xdr:row>23</xdr:row>
      <xdr:rowOff>91441</xdr:rowOff>
    </xdr:from>
    <xdr:ext cx="964623" cy="963049"/>
    <xdr:sp macro="" textlink="">
      <xdr:nvSpPr>
        <xdr:cNvPr id="15" name="文本框 14"/>
        <xdr:cNvSpPr txBox="1"/>
      </xdr:nvSpPr>
      <xdr:spPr>
        <a:xfrm>
          <a:off x="11250930" y="4023360"/>
          <a:ext cx="965200"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xdr:colOff>
      <xdr:row>40</xdr:row>
      <xdr:rowOff>0</xdr:rowOff>
    </xdr:from>
    <xdr:to>
      <xdr:col>10</xdr:col>
      <xdr:colOff>79896</xdr:colOff>
      <xdr:row>59</xdr:row>
      <xdr:rowOff>54367</xdr:rowOff>
    </xdr:to>
    <xdr:pic>
      <xdr:nvPicPr>
        <xdr:cNvPr id="16" name="图片 15"/>
        <xdr:cNvPicPr>
          <a:picLocks noChangeAspect="1"/>
        </xdr:cNvPicPr>
      </xdr:nvPicPr>
      <xdr:blipFill>
        <a:blip xmlns:r="http://schemas.openxmlformats.org/officeDocument/2006/relationships" r:embed="rId8"/>
        <a:stretch>
          <a:fillRect/>
        </a:stretch>
      </xdr:blipFill>
      <xdr:spPr>
        <a:xfrm>
          <a:off x="685800" y="6846570"/>
          <a:ext cx="7056120" cy="3311525"/>
        </a:xfrm>
        <a:prstGeom prst="rect">
          <a:avLst/>
        </a:prstGeom>
      </xdr:spPr>
    </xdr:pic>
    <xdr:clientData/>
  </xdr:twoCellAnchor>
  <xdr:twoCellAnchor editAs="oneCell">
    <xdr:from>
      <xdr:col>10</xdr:col>
      <xdr:colOff>7776</xdr:colOff>
      <xdr:row>40</xdr:row>
      <xdr:rowOff>0</xdr:rowOff>
    </xdr:from>
    <xdr:to>
      <xdr:col>18</xdr:col>
      <xdr:colOff>182489</xdr:colOff>
      <xdr:row>59</xdr:row>
      <xdr:rowOff>54367</xdr:rowOff>
    </xdr:to>
    <xdr:pic>
      <xdr:nvPicPr>
        <xdr:cNvPr id="17" name="图片 16"/>
        <xdr:cNvPicPr>
          <a:picLocks noChangeAspect="1"/>
        </xdr:cNvPicPr>
      </xdr:nvPicPr>
      <xdr:blipFill>
        <a:blip xmlns:r="http://schemas.openxmlformats.org/officeDocument/2006/relationships" r:embed="rId9"/>
        <a:stretch>
          <a:fillRect/>
        </a:stretch>
      </xdr:blipFill>
      <xdr:spPr>
        <a:xfrm>
          <a:off x="7670165" y="6846570"/>
          <a:ext cx="6490335" cy="3311525"/>
        </a:xfrm>
        <a:prstGeom prst="rect">
          <a:avLst/>
        </a:prstGeom>
      </xdr:spPr>
    </xdr:pic>
    <xdr:clientData/>
  </xdr:twoCellAnchor>
  <xdr:twoCellAnchor editAs="oneCell">
    <xdr:from>
      <xdr:col>0</xdr:col>
      <xdr:colOff>590940</xdr:colOff>
      <xdr:row>59</xdr:row>
      <xdr:rowOff>54428</xdr:rowOff>
    </xdr:from>
    <xdr:to>
      <xdr:col>9</xdr:col>
      <xdr:colOff>302619</xdr:colOff>
      <xdr:row>78</xdr:row>
      <xdr:rowOff>108795</xdr:rowOff>
    </xdr:to>
    <xdr:pic>
      <xdr:nvPicPr>
        <xdr:cNvPr id="18" name="图片 17"/>
        <xdr:cNvPicPr>
          <a:picLocks noChangeAspect="1"/>
        </xdr:cNvPicPr>
      </xdr:nvPicPr>
      <xdr:blipFill>
        <a:blip xmlns:r="http://schemas.openxmlformats.org/officeDocument/2006/relationships" r:embed="rId10"/>
        <a:stretch>
          <a:fillRect/>
        </a:stretch>
      </xdr:blipFill>
      <xdr:spPr>
        <a:xfrm>
          <a:off x="590550" y="10158095"/>
          <a:ext cx="6688455" cy="3312160"/>
        </a:xfrm>
        <a:prstGeom prst="rect">
          <a:avLst/>
        </a:prstGeom>
      </xdr:spPr>
    </xdr:pic>
    <xdr:clientData/>
  </xdr:twoCellAnchor>
  <xdr:oneCellAnchor>
    <xdr:from>
      <xdr:col>4</xdr:col>
      <xdr:colOff>23171</xdr:colOff>
      <xdr:row>46</xdr:row>
      <xdr:rowOff>24570</xdr:rowOff>
    </xdr:from>
    <xdr:ext cx="964623" cy="974479"/>
    <xdr:sp macro="" textlink="">
      <xdr:nvSpPr>
        <xdr:cNvPr id="19" name="文本框 18"/>
        <xdr:cNvSpPr txBox="1"/>
      </xdr:nvSpPr>
      <xdr:spPr>
        <a:xfrm>
          <a:off x="3570605" y="7899400"/>
          <a:ext cx="964565" cy="974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12</xdr:col>
      <xdr:colOff>354407</xdr:colOff>
      <xdr:row>45</xdr:row>
      <xdr:rowOff>21460</xdr:rowOff>
    </xdr:from>
    <xdr:ext cx="964623" cy="974479"/>
    <xdr:sp macro="" textlink="">
      <xdr:nvSpPr>
        <xdr:cNvPr id="20" name="文本框 19"/>
        <xdr:cNvSpPr txBox="1"/>
      </xdr:nvSpPr>
      <xdr:spPr>
        <a:xfrm>
          <a:off x="9388475" y="7724775"/>
          <a:ext cx="964565" cy="9747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oneCellAnchor>
    <xdr:from>
      <xdr:col>4</xdr:col>
      <xdr:colOff>226889</xdr:colOff>
      <xdr:row>63</xdr:row>
      <xdr:rowOff>119431</xdr:rowOff>
    </xdr:from>
    <xdr:ext cx="964623" cy="963049"/>
    <xdr:sp macro="" textlink="">
      <xdr:nvSpPr>
        <xdr:cNvPr id="21" name="文本框 20"/>
        <xdr:cNvSpPr txBox="1"/>
      </xdr:nvSpPr>
      <xdr:spPr>
        <a:xfrm>
          <a:off x="3774440" y="10909300"/>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9</xdr:col>
      <xdr:colOff>279920</xdr:colOff>
      <xdr:row>59</xdr:row>
      <xdr:rowOff>69980</xdr:rowOff>
    </xdr:from>
    <xdr:to>
      <xdr:col>17</xdr:col>
      <xdr:colOff>1318513</xdr:colOff>
      <xdr:row>78</xdr:row>
      <xdr:rowOff>124347</xdr:rowOff>
    </xdr:to>
    <xdr:pic>
      <xdr:nvPicPr>
        <xdr:cNvPr id="22" name="图片 21"/>
        <xdr:cNvPicPr>
          <a:picLocks noChangeAspect="1"/>
        </xdr:cNvPicPr>
      </xdr:nvPicPr>
      <xdr:blipFill>
        <a:blip xmlns:r="http://schemas.openxmlformats.org/officeDocument/2006/relationships" r:embed="rId11"/>
        <a:stretch>
          <a:fillRect/>
        </a:stretch>
      </xdr:blipFill>
      <xdr:spPr>
        <a:xfrm>
          <a:off x="7256145" y="10173970"/>
          <a:ext cx="6525260" cy="3311525"/>
        </a:xfrm>
        <a:prstGeom prst="rect">
          <a:avLst/>
        </a:prstGeom>
      </xdr:spPr>
    </xdr:pic>
    <xdr:clientData/>
  </xdr:twoCellAnchor>
  <xdr:oneCellAnchor>
    <xdr:from>
      <xdr:col>13</xdr:col>
      <xdr:colOff>550350</xdr:colOff>
      <xdr:row>62</xdr:row>
      <xdr:rowOff>178525</xdr:rowOff>
    </xdr:from>
    <xdr:ext cx="964623" cy="970124"/>
    <xdr:sp macro="" textlink="">
      <xdr:nvSpPr>
        <xdr:cNvPr id="23" name="文本框 22"/>
        <xdr:cNvSpPr txBox="1"/>
      </xdr:nvSpPr>
      <xdr:spPr>
        <a:xfrm>
          <a:off x="10269855" y="10789920"/>
          <a:ext cx="964565" cy="9696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1</xdr:col>
      <xdr:colOff>15551</xdr:colOff>
      <xdr:row>78</xdr:row>
      <xdr:rowOff>85530</xdr:rowOff>
    </xdr:from>
    <xdr:to>
      <xdr:col>4</xdr:col>
      <xdr:colOff>248006</xdr:colOff>
      <xdr:row>97</xdr:row>
      <xdr:rowOff>139898</xdr:rowOff>
    </xdr:to>
    <xdr:pic>
      <xdr:nvPicPr>
        <xdr:cNvPr id="24" name="图片 23"/>
        <xdr:cNvPicPr>
          <a:picLocks noChangeAspect="1"/>
        </xdr:cNvPicPr>
      </xdr:nvPicPr>
      <xdr:blipFill>
        <a:blip xmlns:r="http://schemas.openxmlformats.org/officeDocument/2006/relationships" r:embed="rId12"/>
        <a:stretch>
          <a:fillRect/>
        </a:stretch>
      </xdr:blipFill>
      <xdr:spPr>
        <a:xfrm>
          <a:off x="701040" y="13446760"/>
          <a:ext cx="3094355" cy="3312160"/>
        </a:xfrm>
        <a:prstGeom prst="rect">
          <a:avLst/>
        </a:prstGeom>
      </xdr:spPr>
    </xdr:pic>
    <xdr:clientData/>
  </xdr:twoCellAnchor>
  <xdr:oneCellAnchor>
    <xdr:from>
      <xdr:col>1</xdr:col>
      <xdr:colOff>349898</xdr:colOff>
      <xdr:row>81</xdr:row>
      <xdr:rowOff>139960</xdr:rowOff>
    </xdr:from>
    <xdr:ext cx="1994649" cy="963049"/>
    <xdr:sp macro="" textlink="">
      <xdr:nvSpPr>
        <xdr:cNvPr id="25" name="文本框 24"/>
        <xdr:cNvSpPr txBox="1"/>
      </xdr:nvSpPr>
      <xdr:spPr>
        <a:xfrm>
          <a:off x="1035685" y="14015720"/>
          <a:ext cx="199453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手机支架带落车牌</a:t>
          </a:r>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4</xdr:col>
      <xdr:colOff>248817</xdr:colOff>
      <xdr:row>78</xdr:row>
      <xdr:rowOff>77755</xdr:rowOff>
    </xdr:from>
    <xdr:to>
      <xdr:col>10</xdr:col>
      <xdr:colOff>254934</xdr:colOff>
      <xdr:row>97</xdr:row>
      <xdr:rowOff>132123</xdr:rowOff>
    </xdr:to>
    <xdr:pic>
      <xdr:nvPicPr>
        <xdr:cNvPr id="27" name="图片 26"/>
        <xdr:cNvPicPr>
          <a:picLocks noChangeAspect="1"/>
        </xdr:cNvPicPr>
      </xdr:nvPicPr>
      <xdr:blipFill>
        <a:blip xmlns:r="http://schemas.openxmlformats.org/officeDocument/2006/relationships" r:embed="rId13"/>
        <a:stretch>
          <a:fillRect/>
        </a:stretch>
      </xdr:blipFill>
      <xdr:spPr>
        <a:xfrm>
          <a:off x="3796030" y="13439140"/>
          <a:ext cx="4121150" cy="3312160"/>
        </a:xfrm>
        <a:prstGeom prst="rect">
          <a:avLst/>
        </a:prstGeom>
      </xdr:spPr>
    </xdr:pic>
    <xdr:clientData/>
  </xdr:twoCellAnchor>
  <xdr:oneCellAnchor>
    <xdr:from>
      <xdr:col>6</xdr:col>
      <xdr:colOff>471195</xdr:colOff>
      <xdr:row>83</xdr:row>
      <xdr:rowOff>82421</xdr:rowOff>
    </xdr:from>
    <xdr:ext cx="1137812" cy="963049"/>
    <xdr:sp macro="" textlink="">
      <xdr:nvSpPr>
        <xdr:cNvPr id="28" name="文本框 27"/>
        <xdr:cNvSpPr txBox="1"/>
      </xdr:nvSpPr>
      <xdr:spPr>
        <a:xfrm>
          <a:off x="5390515" y="14300835"/>
          <a:ext cx="1137285"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1000" b="1">
              <a:solidFill>
                <a:srgbClr val="FF0000"/>
              </a:solidFill>
            </a:rPr>
            <a:t>t</a:t>
          </a:r>
          <a:r>
            <a:rPr lang="zh-CN" altLang="en-US" sz="1000" b="1">
              <a:solidFill>
                <a:srgbClr val="FF0000"/>
              </a:solidFill>
            </a:rPr>
            <a:t>恤</a:t>
          </a:r>
          <a:r>
            <a:rPr lang="en-US" altLang="zh-CN" sz="6000" b="1">
              <a:solidFill>
                <a:srgbClr val="FF0000"/>
              </a:solidFill>
            </a:rPr>
            <a:t>25</a:t>
          </a:r>
          <a:endParaRPr lang="zh-CN" altLang="en-US" sz="6000" b="1">
            <a:solidFill>
              <a:srgbClr val="FF0000"/>
            </a:solidFill>
          </a:endParaRPr>
        </a:p>
      </xdr:txBody>
    </xdr:sp>
    <xdr:clientData/>
  </xdr:oneCellAnchor>
  <xdr:oneCellAnchor>
    <xdr:from>
      <xdr:col>11</xdr:col>
      <xdr:colOff>132184</xdr:colOff>
      <xdr:row>80</xdr:row>
      <xdr:rowOff>77756</xdr:rowOff>
    </xdr:from>
    <xdr:ext cx="1218410" cy="963049"/>
    <xdr:sp macro="" textlink="">
      <xdr:nvSpPr>
        <xdr:cNvPr id="29" name="文本框 28"/>
        <xdr:cNvSpPr txBox="1"/>
      </xdr:nvSpPr>
      <xdr:spPr>
        <a:xfrm>
          <a:off x="8480425" y="13782040"/>
          <a:ext cx="1217930" cy="9632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编辑内腰带</a:t>
          </a:r>
          <a:r>
            <a:rPr lang="en-US" altLang="zh-CN" sz="6000" b="1">
              <a:solidFill>
                <a:srgbClr val="FF0000"/>
              </a:solidFill>
            </a:rPr>
            <a:t>8</a:t>
          </a:r>
          <a:endParaRPr lang="zh-CN" altLang="en-US" sz="6000" b="1">
            <a:solidFill>
              <a:srgbClr val="FF0000"/>
            </a:solidFill>
          </a:endParaRPr>
        </a:p>
      </xdr:txBody>
    </xdr:sp>
    <xdr:clientData/>
  </xdr:oneCellAnchor>
  <xdr:twoCellAnchor editAs="oneCell">
    <xdr:from>
      <xdr:col>10</xdr:col>
      <xdr:colOff>598715</xdr:colOff>
      <xdr:row>78</xdr:row>
      <xdr:rowOff>108858</xdr:rowOff>
    </xdr:from>
    <xdr:to>
      <xdr:col>17</xdr:col>
      <xdr:colOff>1025412</xdr:colOff>
      <xdr:row>97</xdr:row>
      <xdr:rowOff>69980</xdr:rowOff>
    </xdr:to>
    <xdr:pic>
      <xdr:nvPicPr>
        <xdr:cNvPr id="30" name="图片 29"/>
        <xdr:cNvPicPr>
          <a:picLocks noChangeAspect="1"/>
        </xdr:cNvPicPr>
      </xdr:nvPicPr>
      <xdr:blipFill>
        <a:blip xmlns:r="http://schemas.openxmlformats.org/officeDocument/2006/relationships" r:embed="rId14"/>
        <a:stretch>
          <a:fillRect/>
        </a:stretch>
      </xdr:blipFill>
      <xdr:spPr>
        <a:xfrm>
          <a:off x="8260715" y="13470255"/>
          <a:ext cx="5227320" cy="3218815"/>
        </a:xfrm>
        <a:prstGeom prst="rect">
          <a:avLst/>
        </a:prstGeom>
      </xdr:spPr>
    </xdr:pic>
    <xdr:clientData/>
  </xdr:twoCellAnchor>
  <xdr:oneCellAnchor>
    <xdr:from>
      <xdr:col>15</xdr:col>
      <xdr:colOff>548952</xdr:colOff>
      <xdr:row>83</xdr:row>
      <xdr:rowOff>97972</xdr:rowOff>
    </xdr:from>
    <xdr:ext cx="1222129" cy="963049"/>
    <xdr:sp macro="" textlink="">
      <xdr:nvSpPr>
        <xdr:cNvPr id="31" name="文本框 30"/>
        <xdr:cNvSpPr txBox="1"/>
      </xdr:nvSpPr>
      <xdr:spPr>
        <a:xfrm>
          <a:off x="11640185" y="14316710"/>
          <a:ext cx="122237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zh-CN" altLang="en-US" sz="1000" b="1">
              <a:solidFill>
                <a:srgbClr val="FF0000"/>
              </a:solidFill>
            </a:rPr>
            <a:t>杯子</a:t>
          </a:r>
          <a:r>
            <a:rPr lang="en-US" altLang="zh-CN" sz="6000" b="1">
              <a:solidFill>
                <a:srgbClr val="FF0000"/>
              </a:solidFill>
            </a:rPr>
            <a:t>12</a:t>
          </a:r>
          <a:endParaRPr lang="zh-CN" altLang="en-US" sz="6000" b="1">
            <a:solidFill>
              <a:srgbClr val="FF0000"/>
            </a:solidFill>
          </a:endParaRPr>
        </a:p>
      </xdr:txBody>
    </xdr:sp>
    <xdr:clientData/>
  </xdr:oneCellAnchor>
  <xdr:twoCellAnchor editAs="oneCell">
    <xdr:from>
      <xdr:col>1</xdr:col>
      <xdr:colOff>15551</xdr:colOff>
      <xdr:row>97</xdr:row>
      <xdr:rowOff>171062</xdr:rowOff>
    </xdr:from>
    <xdr:to>
      <xdr:col>5</xdr:col>
      <xdr:colOff>448776</xdr:colOff>
      <xdr:row>117</xdr:row>
      <xdr:rowOff>38817</xdr:rowOff>
    </xdr:to>
    <xdr:pic>
      <xdr:nvPicPr>
        <xdr:cNvPr id="32" name="图片 31"/>
        <xdr:cNvPicPr>
          <a:picLocks noChangeAspect="1"/>
        </xdr:cNvPicPr>
      </xdr:nvPicPr>
      <xdr:blipFill>
        <a:blip xmlns:r="http://schemas.openxmlformats.org/officeDocument/2006/relationships" r:embed="rId15"/>
        <a:stretch>
          <a:fillRect/>
        </a:stretch>
      </xdr:blipFill>
      <xdr:spPr>
        <a:xfrm>
          <a:off x="701040" y="16790035"/>
          <a:ext cx="3980815" cy="3296920"/>
        </a:xfrm>
        <a:prstGeom prst="rect">
          <a:avLst/>
        </a:prstGeom>
      </xdr:spPr>
    </xdr:pic>
    <xdr:clientData/>
  </xdr:twoCellAnchor>
  <xdr:twoCellAnchor editAs="oneCell">
    <xdr:from>
      <xdr:col>5</xdr:col>
      <xdr:colOff>598715</xdr:colOff>
      <xdr:row>97</xdr:row>
      <xdr:rowOff>31102</xdr:rowOff>
    </xdr:from>
    <xdr:to>
      <xdr:col>17</xdr:col>
      <xdr:colOff>1130362</xdr:colOff>
      <xdr:row>124</xdr:row>
      <xdr:rowOff>164000</xdr:rowOff>
    </xdr:to>
    <xdr:pic>
      <xdr:nvPicPr>
        <xdr:cNvPr id="9" name="图片 8"/>
        <xdr:cNvPicPr>
          <a:picLocks noChangeAspect="1"/>
        </xdr:cNvPicPr>
      </xdr:nvPicPr>
      <xdr:blipFill>
        <a:blip xmlns:r="http://schemas.openxmlformats.org/officeDocument/2006/relationships" r:embed="rId16"/>
        <a:stretch>
          <a:fillRect/>
        </a:stretch>
      </xdr:blipFill>
      <xdr:spPr>
        <a:xfrm>
          <a:off x="4831715" y="16649700"/>
          <a:ext cx="8761730" cy="4762500"/>
        </a:xfrm>
        <a:prstGeom prst="rect">
          <a:avLst/>
        </a:prstGeom>
      </xdr:spPr>
    </xdr:pic>
    <xdr:clientData/>
  </xdr:twoCellAnchor>
  <xdr:oneCellAnchor>
    <xdr:from>
      <xdr:col>9</xdr:col>
      <xdr:colOff>284584</xdr:colOff>
      <xdr:row>105</xdr:row>
      <xdr:rowOff>152401</xdr:rowOff>
    </xdr:from>
    <xdr:ext cx="964623" cy="963049"/>
    <xdr:sp macro="" textlink="">
      <xdr:nvSpPr>
        <xdr:cNvPr id="33" name="文本框 32"/>
        <xdr:cNvSpPr txBox="1"/>
      </xdr:nvSpPr>
      <xdr:spPr>
        <a:xfrm>
          <a:off x="7261225" y="18143220"/>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13</a:t>
          </a:r>
          <a:endParaRPr lang="zh-CN" altLang="en-US" sz="6000" b="1">
            <a:solidFill>
              <a:srgbClr val="FF0000"/>
            </a:solidFill>
          </a:endParaRPr>
        </a:p>
      </xdr:txBody>
    </xdr:sp>
    <xdr:clientData/>
  </xdr:oneCellAnchor>
  <xdr:twoCellAnchor editAs="oneCell">
    <xdr:from>
      <xdr:col>5</xdr:col>
      <xdr:colOff>544285</xdr:colOff>
      <xdr:row>124</xdr:row>
      <xdr:rowOff>178836</xdr:rowOff>
    </xdr:from>
    <xdr:to>
      <xdr:col>16</xdr:col>
      <xdr:colOff>415754</xdr:colOff>
      <xdr:row>145</xdr:row>
      <xdr:rowOff>136169</xdr:rowOff>
    </xdr:to>
    <xdr:pic>
      <xdr:nvPicPr>
        <xdr:cNvPr id="26" name="图片 25"/>
        <xdr:cNvPicPr>
          <a:picLocks noChangeAspect="1"/>
        </xdr:cNvPicPr>
      </xdr:nvPicPr>
      <xdr:blipFill>
        <a:blip xmlns:r="http://schemas.openxmlformats.org/officeDocument/2006/relationships" r:embed="rId17"/>
        <a:stretch>
          <a:fillRect/>
        </a:stretch>
      </xdr:blipFill>
      <xdr:spPr>
        <a:xfrm>
          <a:off x="4777740" y="21419820"/>
          <a:ext cx="7414895" cy="3564890"/>
        </a:xfrm>
        <a:prstGeom prst="rect">
          <a:avLst/>
        </a:prstGeom>
      </xdr:spPr>
    </xdr:pic>
    <xdr:clientData/>
  </xdr:twoCellAnchor>
  <xdr:oneCellAnchor>
    <xdr:from>
      <xdr:col>7</xdr:col>
      <xdr:colOff>553617</xdr:colOff>
      <xdr:row>126</xdr:row>
      <xdr:rowOff>94863</xdr:rowOff>
    </xdr:from>
    <xdr:ext cx="4290021" cy="1024091"/>
    <xdr:sp macro="" textlink="">
      <xdr:nvSpPr>
        <xdr:cNvPr id="34" name="文本框 33"/>
        <xdr:cNvSpPr txBox="1"/>
      </xdr:nvSpPr>
      <xdr:spPr>
        <a:xfrm>
          <a:off x="6158230" y="21685885"/>
          <a:ext cx="4290060" cy="10242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30</a:t>
          </a:r>
          <a:r>
            <a:rPr lang="zh-CN" altLang="en-US" sz="6000" b="1">
              <a:solidFill>
                <a:srgbClr val="FF0000"/>
              </a:solidFill>
            </a:rPr>
            <a:t>包邮</a:t>
          </a:r>
          <a:r>
            <a:rPr lang="en-US" altLang="zh-CN" sz="6000" b="1">
              <a:solidFill>
                <a:srgbClr val="FF0000"/>
              </a:solidFill>
            </a:rPr>
            <a:t>-</a:t>
          </a:r>
          <a:r>
            <a:rPr lang="zh-CN" altLang="en-US" sz="6000" b="1">
              <a:solidFill>
                <a:srgbClr val="FF0000"/>
              </a:solidFill>
            </a:rPr>
            <a:t>代发</a:t>
          </a:r>
        </a:p>
      </xdr:txBody>
    </xdr:sp>
    <xdr:clientData/>
  </xdr:oneCellAnchor>
  <xdr:twoCellAnchor editAs="oneCell">
    <xdr:from>
      <xdr:col>0</xdr:col>
      <xdr:colOff>0</xdr:colOff>
      <xdr:row>114</xdr:row>
      <xdr:rowOff>139959</xdr:rowOff>
    </xdr:from>
    <xdr:to>
      <xdr:col>5</xdr:col>
      <xdr:colOff>295469</xdr:colOff>
      <xdr:row>143</xdr:row>
      <xdr:rowOff>137845</xdr:rowOff>
    </xdr:to>
    <xdr:pic>
      <xdr:nvPicPr>
        <xdr:cNvPr id="35" name="图片 34"/>
        <xdr:cNvPicPr>
          <a:picLocks noChangeAspect="1"/>
        </xdr:cNvPicPr>
      </xdr:nvPicPr>
      <xdr:blipFill>
        <a:blip xmlns:r="http://schemas.openxmlformats.org/officeDocument/2006/relationships" r:embed="rId18"/>
        <a:stretch>
          <a:fillRect/>
        </a:stretch>
      </xdr:blipFill>
      <xdr:spPr>
        <a:xfrm>
          <a:off x="0" y="19673570"/>
          <a:ext cx="4528820" cy="4970145"/>
        </a:xfrm>
        <a:prstGeom prst="rect">
          <a:avLst/>
        </a:prstGeom>
      </xdr:spPr>
    </xdr:pic>
    <xdr:clientData/>
  </xdr:twoCellAnchor>
  <xdr:oneCellAnchor>
    <xdr:from>
      <xdr:col>1</xdr:col>
      <xdr:colOff>808653</xdr:colOff>
      <xdr:row>134</xdr:row>
      <xdr:rowOff>163285</xdr:rowOff>
    </xdr:from>
    <xdr:ext cx="964623" cy="963049"/>
    <xdr:sp macro="" textlink="">
      <xdr:nvSpPr>
        <xdr:cNvPr id="36" name="文本框 35"/>
        <xdr:cNvSpPr txBox="1"/>
      </xdr:nvSpPr>
      <xdr:spPr>
        <a:xfrm>
          <a:off x="1494155" y="23126065"/>
          <a:ext cx="964565" cy="9626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zh-CN" sz="6000" b="1">
              <a:solidFill>
                <a:srgbClr val="FF0000"/>
              </a:solidFill>
            </a:rPr>
            <a:t>18</a:t>
          </a:r>
          <a:endParaRPr lang="zh-CN" altLang="en-US" sz="6000" b="1">
            <a:solidFill>
              <a:srgbClr val="FF0000"/>
            </a:solidFill>
          </a:endParaRPr>
        </a:p>
      </xdr:txBody>
    </xdr:sp>
    <xdr:clientData/>
  </xdr:oneCellAnchor>
  <xdr:twoCellAnchor>
    <xdr:from>
      <xdr:col>12</xdr:col>
      <xdr:colOff>497632</xdr:colOff>
      <xdr:row>11</xdr:row>
      <xdr:rowOff>178837</xdr:rowOff>
    </xdr:from>
    <xdr:to>
      <xdr:col>14</xdr:col>
      <xdr:colOff>199053</xdr:colOff>
      <xdr:row>16</xdr:row>
      <xdr:rowOff>160176</xdr:rowOff>
    </xdr:to>
    <xdr:sp macro="" textlink="">
      <xdr:nvSpPr>
        <xdr:cNvPr id="37" name="矩形 36"/>
        <xdr:cNvSpPr/>
      </xdr:nvSpPr>
      <xdr:spPr>
        <a:xfrm>
          <a:off x="9531350" y="2045970"/>
          <a:ext cx="1073150" cy="84582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editAs="oneCell">
    <xdr:from>
      <xdr:col>20</xdr:col>
      <xdr:colOff>0</xdr:colOff>
      <xdr:row>55</xdr:row>
      <xdr:rowOff>0</xdr:rowOff>
    </xdr:from>
    <xdr:to>
      <xdr:col>21</xdr:col>
      <xdr:colOff>7620</xdr:colOff>
      <xdr:row>56</xdr:row>
      <xdr:rowOff>7620</xdr:rowOff>
    </xdr:to>
    <xdr:pic>
      <xdr:nvPicPr>
        <xdr:cNvPr id="38" name="图片 3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a:xfrm>
          <a:off x="15349855" y="9418320"/>
          <a:ext cx="693420" cy="1790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146</xdr:row>
      <xdr:rowOff>15552</xdr:rowOff>
    </xdr:from>
    <xdr:to>
      <xdr:col>9</xdr:col>
      <xdr:colOff>86884</xdr:colOff>
      <xdr:row>263</xdr:row>
      <xdr:rowOff>143824</xdr:rowOff>
    </xdr:to>
    <xdr:pic>
      <xdr:nvPicPr>
        <xdr:cNvPr id="39" name="图片 38"/>
        <xdr:cNvPicPr>
          <a:picLocks noChangeAspect="1"/>
        </xdr:cNvPicPr>
      </xdr:nvPicPr>
      <xdr:blipFill>
        <a:blip xmlns:r="http://schemas.openxmlformats.org/officeDocument/2006/relationships" r:embed="rId20"/>
        <a:stretch>
          <a:fillRect/>
        </a:stretch>
      </xdr:blipFill>
      <xdr:spPr>
        <a:xfrm>
          <a:off x="0" y="25035510"/>
          <a:ext cx="7063105" cy="20187920"/>
        </a:xfrm>
        <a:prstGeom prst="rect">
          <a:avLst/>
        </a:prstGeom>
      </xdr:spPr>
    </xdr:pic>
    <xdr:clientData/>
  </xdr:twoCellAnchor>
  <xdr:twoCellAnchor editAs="oneCell">
    <xdr:from>
      <xdr:col>9</xdr:col>
      <xdr:colOff>194388</xdr:colOff>
      <xdr:row>146</xdr:row>
      <xdr:rowOff>163286</xdr:rowOff>
    </xdr:from>
    <xdr:to>
      <xdr:col>17</xdr:col>
      <xdr:colOff>1199613</xdr:colOff>
      <xdr:row>178</xdr:row>
      <xdr:rowOff>115503</xdr:rowOff>
    </xdr:to>
    <xdr:pic>
      <xdr:nvPicPr>
        <xdr:cNvPr id="40" name="图片 39"/>
        <xdr:cNvPicPr>
          <a:picLocks noChangeAspect="1"/>
        </xdr:cNvPicPr>
      </xdr:nvPicPr>
      <xdr:blipFill>
        <a:blip xmlns:r="http://schemas.openxmlformats.org/officeDocument/2006/relationships" r:embed="rId21"/>
        <a:stretch>
          <a:fillRect/>
        </a:stretch>
      </xdr:blipFill>
      <xdr:spPr>
        <a:xfrm>
          <a:off x="7171055" y="25183465"/>
          <a:ext cx="6491605" cy="543814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635</xdr:colOff>
      <xdr:row>0</xdr:row>
      <xdr:rowOff>635</xdr:rowOff>
    </xdr:from>
    <xdr:to>
      <xdr:col>2</xdr:col>
      <xdr:colOff>650875</xdr:colOff>
      <xdr:row>15</xdr:row>
      <xdr:rowOff>158750</xdr:rowOff>
    </xdr:to>
    <xdr:pic>
      <xdr:nvPicPr>
        <xdr:cNvPr id="2" name="图片 1" descr="39c3aacff32e5a07ce6aef47cd2cb16"/>
        <xdr:cNvPicPr>
          <a:picLocks noChangeAspect="1"/>
        </xdr:cNvPicPr>
      </xdr:nvPicPr>
      <xdr:blipFill>
        <a:blip xmlns:r="http://schemas.openxmlformats.org/officeDocument/2006/relationships" r:embed="rId1"/>
        <a:srcRect l="961" t="9611" r="48046" b="55983"/>
        <a:stretch>
          <a:fillRect/>
        </a:stretch>
      </xdr:blipFill>
      <xdr:spPr>
        <a:xfrm>
          <a:off x="635" y="635"/>
          <a:ext cx="2021840" cy="27336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34</xdr:row>
      <xdr:rowOff>60960</xdr:rowOff>
    </xdr:from>
    <xdr:to>
      <xdr:col>11</xdr:col>
      <xdr:colOff>231484</xdr:colOff>
      <xdr:row>58</xdr:row>
      <xdr:rowOff>81364</xdr:rowOff>
    </xdr:to>
    <xdr:pic>
      <xdr:nvPicPr>
        <xdr:cNvPr id="2" name="图片 1"/>
        <xdr:cNvPicPr>
          <a:picLocks noChangeAspect="1"/>
        </xdr:cNvPicPr>
      </xdr:nvPicPr>
      <xdr:blipFill>
        <a:blip xmlns:r="http://schemas.openxmlformats.org/officeDocument/2006/relationships" r:embed="rId1"/>
        <a:stretch>
          <a:fillRect/>
        </a:stretch>
      </xdr:blipFill>
      <xdr:spPr>
        <a:xfrm>
          <a:off x="685800" y="5890260"/>
          <a:ext cx="8206740" cy="4135120"/>
        </a:xfrm>
        <a:prstGeom prst="rect">
          <a:avLst/>
        </a:prstGeom>
      </xdr:spPr>
    </xdr:pic>
    <xdr:clientData/>
  </xdr:twoCellAnchor>
  <xdr:twoCellAnchor editAs="oneCell">
    <xdr:from>
      <xdr:col>5</xdr:col>
      <xdr:colOff>0</xdr:colOff>
      <xdr:row>67</xdr:row>
      <xdr:rowOff>7620</xdr:rowOff>
    </xdr:from>
    <xdr:to>
      <xdr:col>7</xdr:col>
      <xdr:colOff>246627</xdr:colOff>
      <xdr:row>77</xdr:row>
      <xdr:rowOff>152399</xdr:rowOff>
    </xdr:to>
    <xdr:pic>
      <xdr:nvPicPr>
        <xdr:cNvPr id="3" name="图片 2"/>
        <xdr:cNvPicPr>
          <a:picLocks noChangeAspect="1"/>
        </xdr:cNvPicPr>
      </xdr:nvPicPr>
      <xdr:blipFill>
        <a:blip xmlns:r="http://schemas.openxmlformats.org/officeDocument/2006/relationships" r:embed="rId2"/>
        <a:stretch>
          <a:fillRect/>
        </a:stretch>
      </xdr:blipFill>
      <xdr:spPr>
        <a:xfrm>
          <a:off x="4546600" y="11532870"/>
          <a:ext cx="1617980" cy="185864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27</xdr:col>
      <xdr:colOff>160609</xdr:colOff>
      <xdr:row>30</xdr:row>
      <xdr:rowOff>0</xdr:rowOff>
    </xdr:to>
    <xdr:pic>
      <xdr:nvPicPr>
        <xdr:cNvPr id="2" name="图片 1"/>
        <xdr:cNvPicPr>
          <a:picLocks noChangeAspect="1"/>
        </xdr:cNvPicPr>
      </xdr:nvPicPr>
      <xdr:blipFill>
        <a:blip xmlns:r="http://schemas.openxmlformats.org/officeDocument/2006/relationships" r:embed="rId1"/>
        <a:stretch>
          <a:fillRect/>
        </a:stretch>
      </xdr:blipFill>
      <xdr:spPr>
        <a:xfrm>
          <a:off x="10659110" y="171450"/>
          <a:ext cx="11818620" cy="4972050"/>
        </a:xfrm>
        <a:prstGeom prst="rect">
          <a:avLst/>
        </a:prstGeom>
      </xdr:spPr>
    </xdr:pic>
    <xdr:clientData/>
  </xdr:twoCellAnchor>
  <xdr:twoCellAnchor editAs="oneCell">
    <xdr:from>
      <xdr:col>7</xdr:col>
      <xdr:colOff>220980</xdr:colOff>
      <xdr:row>59</xdr:row>
      <xdr:rowOff>114300</xdr:rowOff>
    </xdr:from>
    <xdr:to>
      <xdr:col>17</xdr:col>
      <xdr:colOff>220218</xdr:colOff>
      <xdr:row>104</xdr:row>
      <xdr:rowOff>8509</xdr:rowOff>
    </xdr:to>
    <xdr:pic>
      <xdr:nvPicPr>
        <xdr:cNvPr id="3" name="图片 2"/>
        <xdr:cNvPicPr>
          <a:picLocks noChangeAspect="1"/>
        </xdr:cNvPicPr>
      </xdr:nvPicPr>
      <xdr:blipFill>
        <a:blip xmlns:r="http://schemas.openxmlformats.org/officeDocument/2006/relationships" r:embed="rId2"/>
        <a:stretch>
          <a:fillRect/>
        </a:stretch>
      </xdr:blipFill>
      <xdr:spPr>
        <a:xfrm>
          <a:off x="8822690" y="10229850"/>
          <a:ext cx="6856730" cy="7609205"/>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gaoding.com/clip?id=35295395" TargetMode="Externa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xingzai8.com/s/2iuYBr" TargetMode="External"/><Relationship Id="rId1" Type="http://schemas.openxmlformats.org/officeDocument/2006/relationships/hyperlink" Target="https://www.gaoding.com/clip?id=35295395" TargetMode="External"/></Relationships>
</file>

<file path=xl/worksheets/_rels/sheet5.xml.rels><?xml version="1.0" encoding="UTF-8" standalone="yes"?>
<Relationships xmlns="http://schemas.openxmlformats.org/package/2006/relationships"><Relationship Id="rId3" Type="http://schemas.openxmlformats.org/officeDocument/2006/relationships/hyperlink" Target="../../../../../../AppData/Roaming/Microsoft/Excel/20190401/006-&#27491;&#21697;&#21253;&#37038;&#38271;&#34966;&#27454;&#28040;&#38450;&#27494;&#24120;&#26381;&#34924;&#34915;&#38470;&#24120;&#26381;&#34924;&#34923;&#26149;&#22799;&#31179;&#20908;&#24120;&#26381;&#20869;&#34924;&#27454;" TargetMode="External"/><Relationship Id="rId7" Type="http://schemas.openxmlformats.org/officeDocument/2006/relationships/drawing" Target="../drawings/drawing2.xml"/><Relationship Id="rId2" Type="http://schemas.openxmlformats.org/officeDocument/2006/relationships/hyperlink" Target="../../../../../../AppData/Roaming/Microsoft/Excel/20190401/wafu-004-&#34521;&#26381;&#36855;&#24425;&#25143;&#22806;&#20891;&#36855;&#29305;&#35757;&#20316;&#35757;&#36234;&#37326;&#35044;&#40657;&#33394;&#34770;&#32441;CP&#20840;&#22320;&#24418;&#33618;&#28448;&#19995;&#26519;&#25112;&#26415;&#35044;" TargetMode="External"/><Relationship Id="rId1"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6"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5" Type="http://schemas.openxmlformats.org/officeDocument/2006/relationships/hyperlink" Target="../../../../../../AppData/Roaming/Microsoft/Excel/20190401/003-&#27491;&#21697;&#22478;&#24066;&#36855;&#24425;&#22871;&#35013;&#22799;&#23395;&#36855;&#24425;&#26381;&#20316;&#35757;&#26381;&#22825;&#31354;&#36855;&#24425;&#22871;&#35013;&#25968;&#30721;&#36855;&#24425;&#31454;&#25216;&#36855;&#24425;" TargetMode="External"/><Relationship Id="rId4" Type="http://schemas.openxmlformats.org/officeDocument/2006/relationships/hyperlink" Target="../../../../../../AppData/Roaming/Microsoft/Excel/20190401/007-&#27491;&#21697;&#21253;&#37038;&#22799;&#30701;&#34966;&#27454;&#28040;&#38450;&#27494;&#24120;&#26381;&#38470;&#24120;&#26381;&#22763;&#23448;&#24178;&#37096;&#24120;&#26381;&#27204;&#27012;&#32511;&#20891;&#32511;&#24120;&#26381;"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Q21" sqref="Q21"/>
    </sheetView>
  </sheetViews>
  <sheetFormatPr defaultColWidth="9" defaultRowHeight="14.4" x14ac:dyDescent="0.25"/>
  <sheetData/>
  <phoneticPr fontId="16" type="noConversion"/>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R10:R28"/>
  <sheetViews>
    <sheetView zoomScale="98" zoomScaleNormal="98" workbookViewId="0">
      <selection activeCell="T23" sqref="T23"/>
    </sheetView>
  </sheetViews>
  <sheetFormatPr defaultColWidth="9" defaultRowHeight="14.4" x14ac:dyDescent="0.25"/>
  <cols>
    <col min="2" max="2" width="19.5546875" customWidth="1"/>
    <col min="18" max="18" width="19.88671875" customWidth="1"/>
  </cols>
  <sheetData>
    <row r="10" ht="12.6" customHeight="1" x14ac:dyDescent="0.25"/>
    <row r="27" spans="18:18" x14ac:dyDescent="0.25">
      <c r="R27" s="43"/>
    </row>
    <row r="28" spans="18:18" x14ac:dyDescent="0.25">
      <c r="R28" s="43"/>
    </row>
  </sheetData>
  <phoneticPr fontId="16" type="noConversion"/>
  <pageMargins left="0.7" right="0.7" top="0.75" bottom="0.75" header="0.3" footer="0.3"/>
  <pageSetup paperSize="9" orientation="portrait"/>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98"/>
  <sheetViews>
    <sheetView workbookViewId="0">
      <pane xSplit="12" ySplit="2" topLeftCell="M60" activePane="bottomRight" state="frozen"/>
      <selection pane="topRight"/>
      <selection pane="bottomLeft"/>
      <selection pane="bottomRight" activeCell="L104" sqref="L104"/>
    </sheetView>
  </sheetViews>
  <sheetFormatPr defaultColWidth="9" defaultRowHeight="14.4" x14ac:dyDescent="0.25"/>
  <cols>
    <col min="1" max="1" width="10.5546875" customWidth="1"/>
    <col min="2" max="2" width="32.21875" customWidth="1"/>
    <col min="3" max="3" width="7.5546875" customWidth="1"/>
    <col min="4" max="4" width="8.44140625" customWidth="1"/>
    <col min="7" max="7" width="8.21875" customWidth="1"/>
    <col min="10" max="10" width="13" customWidth="1"/>
    <col min="11" max="11" width="8.33203125" customWidth="1"/>
    <col min="12" max="12" width="16" customWidth="1"/>
  </cols>
  <sheetData>
    <row r="1" spans="1:13" x14ac:dyDescent="0.25">
      <c r="A1" s="24"/>
      <c r="B1" s="25" t="s">
        <v>381</v>
      </c>
      <c r="C1" s="25" t="s">
        <v>160</v>
      </c>
      <c r="D1" s="25" t="s">
        <v>382</v>
      </c>
      <c r="E1" s="25" t="s">
        <v>306</v>
      </c>
      <c r="F1" s="25" t="s">
        <v>383</v>
      </c>
      <c r="G1" s="25" t="s">
        <v>384</v>
      </c>
      <c r="H1" s="25" t="s">
        <v>385</v>
      </c>
      <c r="I1" s="24"/>
      <c r="J1" s="25" t="s">
        <v>386</v>
      </c>
      <c r="K1" s="25" t="s">
        <v>387</v>
      </c>
      <c r="L1" s="5" t="s">
        <v>388</v>
      </c>
      <c r="M1" s="5" t="s">
        <v>389</v>
      </c>
    </row>
    <row r="2" spans="1:13" x14ac:dyDescent="0.25">
      <c r="A2" s="10">
        <v>43605</v>
      </c>
      <c r="J2">
        <f>SUM(E3:G6)</f>
        <v>185</v>
      </c>
      <c r="K2">
        <f>SUM(H3:H6)</f>
        <v>20</v>
      </c>
      <c r="L2" s="15">
        <f>SUM(J:J)</f>
        <v>7925.5</v>
      </c>
      <c r="M2" s="13">
        <f>SUM(K:K)</f>
        <v>862.5</v>
      </c>
    </row>
    <row r="3" spans="1:13" x14ac:dyDescent="0.25">
      <c r="A3" s="10"/>
      <c r="B3" s="5" t="s">
        <v>390</v>
      </c>
      <c r="C3" s="5"/>
      <c r="D3" s="5"/>
      <c r="E3">
        <v>45</v>
      </c>
      <c r="F3" t="s">
        <v>391</v>
      </c>
      <c r="G3">
        <v>1.5</v>
      </c>
      <c r="H3">
        <v>5</v>
      </c>
    </row>
    <row r="4" spans="1:13" x14ac:dyDescent="0.25">
      <c r="B4" t="s">
        <v>392</v>
      </c>
      <c r="E4">
        <v>40</v>
      </c>
      <c r="F4" t="s">
        <v>391</v>
      </c>
      <c r="G4">
        <v>1.5</v>
      </c>
      <c r="H4">
        <v>5</v>
      </c>
    </row>
    <row r="5" spans="1:13" x14ac:dyDescent="0.25">
      <c r="B5" t="s">
        <v>393</v>
      </c>
      <c r="E5">
        <v>45</v>
      </c>
      <c r="H5">
        <v>5</v>
      </c>
    </row>
    <row r="6" spans="1:13" x14ac:dyDescent="0.25">
      <c r="B6" t="s">
        <v>394</v>
      </c>
      <c r="E6">
        <v>52</v>
      </c>
      <c r="H6">
        <v>5</v>
      </c>
    </row>
    <row r="7" spans="1:13" x14ac:dyDescent="0.25">
      <c r="A7" s="10">
        <v>43606</v>
      </c>
    </row>
    <row r="8" spans="1:13" x14ac:dyDescent="0.25">
      <c r="B8" s="5" t="s">
        <v>395</v>
      </c>
      <c r="C8" s="5"/>
      <c r="D8" s="5"/>
      <c r="E8">
        <v>40</v>
      </c>
      <c r="F8" t="s">
        <v>391</v>
      </c>
      <c r="G8">
        <v>1.5</v>
      </c>
      <c r="H8">
        <v>5</v>
      </c>
      <c r="J8">
        <f>SUM(E8:G11)</f>
        <v>74.5</v>
      </c>
      <c r="K8">
        <f>SUM(H8:H11)</f>
        <v>20</v>
      </c>
    </row>
    <row r="9" spans="1:13" x14ac:dyDescent="0.25">
      <c r="B9" s="5" t="s">
        <v>396</v>
      </c>
      <c r="C9" s="5"/>
      <c r="D9" s="5"/>
      <c r="E9">
        <v>28</v>
      </c>
      <c r="F9" t="s">
        <v>391</v>
      </c>
      <c r="G9">
        <v>1.5</v>
      </c>
      <c r="H9">
        <v>5</v>
      </c>
    </row>
    <row r="10" spans="1:13" x14ac:dyDescent="0.25">
      <c r="F10" t="s">
        <v>391</v>
      </c>
      <c r="G10">
        <v>1.5</v>
      </c>
      <c r="H10">
        <v>5</v>
      </c>
    </row>
    <row r="11" spans="1:13" x14ac:dyDescent="0.25">
      <c r="F11" s="5" t="s">
        <v>397</v>
      </c>
      <c r="G11">
        <v>2</v>
      </c>
      <c r="H11">
        <v>5</v>
      </c>
    </row>
    <row r="13" spans="1:13" x14ac:dyDescent="0.25">
      <c r="A13" s="10">
        <v>43607</v>
      </c>
      <c r="J13">
        <f>SUM(E14:G15)</f>
        <v>40</v>
      </c>
      <c r="K13">
        <f>SUM(H14)</f>
        <v>5</v>
      </c>
    </row>
    <row r="14" spans="1:13" x14ac:dyDescent="0.25">
      <c r="B14" s="5" t="s">
        <v>398</v>
      </c>
      <c r="C14" s="5"/>
      <c r="D14" s="5"/>
      <c r="E14">
        <v>40</v>
      </c>
      <c r="H14">
        <v>5</v>
      </c>
    </row>
    <row r="16" spans="1:13" x14ac:dyDescent="0.25">
      <c r="A16" s="10">
        <v>43608</v>
      </c>
    </row>
    <row r="17" spans="1:11" x14ac:dyDescent="0.25">
      <c r="B17" s="5" t="s">
        <v>399</v>
      </c>
      <c r="C17" s="5"/>
      <c r="D17" s="5"/>
      <c r="E17">
        <v>105</v>
      </c>
      <c r="F17" t="s">
        <v>391</v>
      </c>
      <c r="G17">
        <v>1.5</v>
      </c>
      <c r="H17">
        <v>5</v>
      </c>
      <c r="J17">
        <f>SUM(E17:G21)</f>
        <v>247.5</v>
      </c>
      <c r="K17">
        <f>SUM(H17:H20)</f>
        <v>13</v>
      </c>
    </row>
    <row r="18" spans="1:11" x14ac:dyDescent="0.25">
      <c r="B18" s="5" t="s">
        <v>400</v>
      </c>
      <c r="C18" s="5"/>
      <c r="D18" s="5"/>
      <c r="E18">
        <v>35</v>
      </c>
      <c r="F18" t="s">
        <v>391</v>
      </c>
      <c r="G18">
        <v>1.5</v>
      </c>
      <c r="H18" s="13">
        <v>8</v>
      </c>
    </row>
    <row r="19" spans="1:11" x14ac:dyDescent="0.25">
      <c r="B19" s="5" t="s">
        <v>401</v>
      </c>
      <c r="C19" s="5"/>
      <c r="D19" s="5"/>
    </row>
    <row r="20" spans="1:11" x14ac:dyDescent="0.25">
      <c r="B20" s="5" t="s">
        <v>402</v>
      </c>
      <c r="C20" s="5"/>
      <c r="D20" s="5"/>
      <c r="E20">
        <v>53</v>
      </c>
      <c r="F20" t="s">
        <v>391</v>
      </c>
      <c r="G20">
        <v>1.5</v>
      </c>
      <c r="H20">
        <v>0</v>
      </c>
    </row>
    <row r="21" spans="1:11" x14ac:dyDescent="0.25">
      <c r="B21" s="5" t="s">
        <v>403</v>
      </c>
      <c r="C21" s="5"/>
      <c r="D21" s="5"/>
      <c r="E21">
        <v>50</v>
      </c>
    </row>
    <row r="23" spans="1:11" x14ac:dyDescent="0.25">
      <c r="A23" s="10">
        <v>43609</v>
      </c>
    </row>
    <row r="24" spans="1:11" x14ac:dyDescent="0.25">
      <c r="B24" s="5" t="s">
        <v>404</v>
      </c>
      <c r="C24" s="5"/>
      <c r="D24" s="5"/>
      <c r="E24">
        <v>33</v>
      </c>
      <c r="H24">
        <v>5</v>
      </c>
      <c r="J24">
        <f>SUM(E24:G30)</f>
        <v>339</v>
      </c>
      <c r="K24">
        <f>SUM(H24:H30)</f>
        <v>35</v>
      </c>
    </row>
    <row r="25" spans="1:11" x14ac:dyDescent="0.25">
      <c r="B25" s="5" t="s">
        <v>405</v>
      </c>
      <c r="C25" s="5"/>
      <c r="D25" s="5"/>
      <c r="E25">
        <v>33</v>
      </c>
      <c r="H25">
        <v>5</v>
      </c>
    </row>
    <row r="26" spans="1:11" x14ac:dyDescent="0.25">
      <c r="B26" s="5" t="s">
        <v>406</v>
      </c>
      <c r="C26" s="5"/>
      <c r="D26" s="5"/>
      <c r="E26">
        <v>105</v>
      </c>
      <c r="F26" t="s">
        <v>391</v>
      </c>
      <c r="G26">
        <v>1.5</v>
      </c>
      <c r="H26">
        <v>5</v>
      </c>
    </row>
    <row r="27" spans="1:11" x14ac:dyDescent="0.25">
      <c r="B27" s="5" t="s">
        <v>407</v>
      </c>
      <c r="C27" s="5"/>
      <c r="D27" s="5"/>
      <c r="E27">
        <v>105</v>
      </c>
      <c r="F27" t="s">
        <v>391</v>
      </c>
      <c r="G27">
        <v>1.5</v>
      </c>
      <c r="H27">
        <v>5</v>
      </c>
    </row>
    <row r="28" spans="1:11" x14ac:dyDescent="0.25">
      <c r="B28" s="5" t="s">
        <v>408</v>
      </c>
      <c r="C28" s="5"/>
      <c r="D28" s="5"/>
      <c r="E28">
        <v>5</v>
      </c>
      <c r="H28">
        <v>5</v>
      </c>
    </row>
    <row r="29" spans="1:11" x14ac:dyDescent="0.25">
      <c r="B29" s="5" t="s">
        <v>409</v>
      </c>
      <c r="C29" s="5"/>
      <c r="D29" s="5"/>
      <c r="E29">
        <v>40</v>
      </c>
      <c r="H29">
        <v>5</v>
      </c>
    </row>
    <row r="30" spans="1:11" x14ac:dyDescent="0.25">
      <c r="B30" s="5" t="s">
        <v>410</v>
      </c>
      <c r="C30" s="5"/>
      <c r="D30" s="5"/>
      <c r="E30">
        <v>15</v>
      </c>
      <c r="H30">
        <v>5</v>
      </c>
    </row>
    <row r="31" spans="1:11" x14ac:dyDescent="0.25">
      <c r="A31" s="10">
        <v>43610</v>
      </c>
    </row>
    <row r="32" spans="1:11" x14ac:dyDescent="0.25">
      <c r="B32" t="s">
        <v>411</v>
      </c>
      <c r="E32">
        <v>28</v>
      </c>
      <c r="F32" t="s">
        <v>391</v>
      </c>
      <c r="G32">
        <v>0</v>
      </c>
      <c r="H32">
        <v>5</v>
      </c>
      <c r="J32">
        <f>SUM(E32:E34)</f>
        <v>76</v>
      </c>
      <c r="K32">
        <f>SUM(H32:H33)</f>
        <v>10</v>
      </c>
    </row>
    <row r="33" spans="1:12" x14ac:dyDescent="0.25">
      <c r="B33" s="5" t="s">
        <v>412</v>
      </c>
      <c r="C33" s="5"/>
      <c r="D33" s="5"/>
      <c r="E33">
        <v>33</v>
      </c>
      <c r="F33" t="s">
        <v>391</v>
      </c>
      <c r="G33">
        <v>0</v>
      </c>
      <c r="H33">
        <v>5</v>
      </c>
    </row>
    <row r="34" spans="1:12" x14ac:dyDescent="0.25">
      <c r="B34" s="5" t="s">
        <v>413</v>
      </c>
      <c r="C34" s="5"/>
      <c r="D34" s="5"/>
      <c r="E34">
        <v>15</v>
      </c>
    </row>
    <row r="35" spans="1:12" x14ac:dyDescent="0.25">
      <c r="A35" s="10">
        <v>43611</v>
      </c>
      <c r="J35">
        <f>SUM(E36:E44)</f>
        <v>230</v>
      </c>
      <c r="K35">
        <f>SUM(H36:H44)</f>
        <v>35</v>
      </c>
    </row>
    <row r="36" spans="1:12" x14ac:dyDescent="0.25">
      <c r="B36" t="s">
        <v>414</v>
      </c>
      <c r="E36">
        <v>35</v>
      </c>
      <c r="F36" t="s">
        <v>391</v>
      </c>
      <c r="G36">
        <v>0</v>
      </c>
      <c r="H36">
        <v>5</v>
      </c>
    </row>
    <row r="37" spans="1:12" x14ac:dyDescent="0.25">
      <c r="B37" s="22" t="s">
        <v>415</v>
      </c>
      <c r="C37" s="22"/>
      <c r="D37" s="22"/>
      <c r="E37" s="22">
        <v>35</v>
      </c>
      <c r="F37" t="s">
        <v>391</v>
      </c>
      <c r="G37">
        <v>0</v>
      </c>
      <c r="H37">
        <v>5</v>
      </c>
      <c r="I37" s="22"/>
      <c r="J37" s="22"/>
      <c r="K37" s="22"/>
      <c r="L37" s="22" t="s">
        <v>416</v>
      </c>
    </row>
    <row r="39" spans="1:12" x14ac:dyDescent="0.25">
      <c r="A39" s="10">
        <v>43612</v>
      </c>
    </row>
    <row r="40" spans="1:12" x14ac:dyDescent="0.25">
      <c r="B40" s="5" t="s">
        <v>417</v>
      </c>
      <c r="C40" s="5"/>
      <c r="D40" s="5"/>
      <c r="F40" t="s">
        <v>391</v>
      </c>
      <c r="G40">
        <v>0</v>
      </c>
      <c r="H40">
        <v>5</v>
      </c>
      <c r="J40">
        <v>40</v>
      </c>
      <c r="L40" s="5" t="s">
        <v>418</v>
      </c>
    </row>
    <row r="41" spans="1:12" x14ac:dyDescent="0.25">
      <c r="B41" s="5" t="s">
        <v>419</v>
      </c>
      <c r="C41" s="5"/>
      <c r="D41" s="5"/>
      <c r="E41">
        <v>30</v>
      </c>
      <c r="F41" t="s">
        <v>391</v>
      </c>
      <c r="G41">
        <v>0</v>
      </c>
      <c r="H41">
        <v>5</v>
      </c>
    </row>
    <row r="42" spans="1:12" x14ac:dyDescent="0.25">
      <c r="B42" t="s">
        <v>420</v>
      </c>
      <c r="E42">
        <v>65</v>
      </c>
      <c r="F42" t="s">
        <v>391</v>
      </c>
      <c r="G42">
        <v>0</v>
      </c>
      <c r="H42">
        <v>5</v>
      </c>
    </row>
    <row r="43" spans="1:12" x14ac:dyDescent="0.25">
      <c r="B43" s="26" t="s">
        <v>421</v>
      </c>
      <c r="C43" s="26"/>
      <c r="D43" s="26"/>
      <c r="E43">
        <v>35</v>
      </c>
      <c r="F43" t="s">
        <v>391</v>
      </c>
      <c r="G43">
        <v>0</v>
      </c>
      <c r="H43">
        <v>5</v>
      </c>
    </row>
    <row r="44" spans="1:12" x14ac:dyDescent="0.25">
      <c r="B44" t="s">
        <v>422</v>
      </c>
      <c r="E44">
        <v>30</v>
      </c>
      <c r="F44" t="s">
        <v>391</v>
      </c>
      <c r="G44">
        <v>0</v>
      </c>
      <c r="H44">
        <v>5</v>
      </c>
    </row>
    <row r="46" spans="1:12" x14ac:dyDescent="0.25">
      <c r="A46" s="10">
        <v>43613</v>
      </c>
      <c r="J46">
        <f>SUM(E47:E52)</f>
        <v>247</v>
      </c>
      <c r="K46">
        <f>SUM(H47:H52)</f>
        <v>30</v>
      </c>
    </row>
    <row r="47" spans="1:12" x14ac:dyDescent="0.25">
      <c r="B47" t="s">
        <v>423</v>
      </c>
      <c r="E47">
        <v>66</v>
      </c>
      <c r="F47" t="s">
        <v>391</v>
      </c>
      <c r="G47">
        <v>0</v>
      </c>
      <c r="H47">
        <v>5</v>
      </c>
    </row>
    <row r="48" spans="1:12" x14ac:dyDescent="0.25">
      <c r="B48" t="s">
        <v>424</v>
      </c>
      <c r="E48">
        <v>35</v>
      </c>
      <c r="F48" t="s">
        <v>391</v>
      </c>
      <c r="G48">
        <v>0</v>
      </c>
      <c r="H48">
        <v>5</v>
      </c>
    </row>
    <row r="49" spans="1:11" x14ac:dyDescent="0.25">
      <c r="B49" t="s">
        <v>425</v>
      </c>
      <c r="E49">
        <v>33</v>
      </c>
      <c r="F49" t="s">
        <v>391</v>
      </c>
      <c r="G49">
        <v>0</v>
      </c>
      <c r="H49">
        <v>5</v>
      </c>
    </row>
    <row r="50" spans="1:11" x14ac:dyDescent="0.25">
      <c r="B50" t="s">
        <v>426</v>
      </c>
      <c r="E50">
        <v>40</v>
      </c>
      <c r="F50" t="s">
        <v>391</v>
      </c>
      <c r="G50">
        <v>0</v>
      </c>
      <c r="H50">
        <v>5</v>
      </c>
    </row>
    <row r="51" spans="1:11" x14ac:dyDescent="0.25">
      <c r="B51" s="5" t="s">
        <v>425</v>
      </c>
      <c r="C51" s="5"/>
      <c r="D51" s="5"/>
      <c r="E51">
        <v>33</v>
      </c>
      <c r="F51" t="s">
        <v>391</v>
      </c>
      <c r="G51">
        <v>0</v>
      </c>
      <c r="H51">
        <v>5</v>
      </c>
    </row>
    <row r="52" spans="1:11" x14ac:dyDescent="0.25">
      <c r="B52" s="5" t="s">
        <v>427</v>
      </c>
      <c r="C52" s="5"/>
      <c r="D52" s="5"/>
      <c r="E52">
        <v>40</v>
      </c>
      <c r="F52" t="s">
        <v>391</v>
      </c>
      <c r="G52">
        <v>0</v>
      </c>
      <c r="H52">
        <v>5</v>
      </c>
    </row>
    <row r="54" spans="1:11" x14ac:dyDescent="0.25">
      <c r="A54" s="10">
        <v>43614</v>
      </c>
      <c r="J54">
        <f>SUM(E55)</f>
        <v>45</v>
      </c>
      <c r="K54">
        <f>SUM(H55)</f>
        <v>5</v>
      </c>
    </row>
    <row r="55" spans="1:11" x14ac:dyDescent="0.25">
      <c r="B55" s="5" t="s">
        <v>428</v>
      </c>
      <c r="C55" s="5"/>
      <c r="D55" s="5"/>
      <c r="E55">
        <v>45</v>
      </c>
      <c r="F55" t="s">
        <v>391</v>
      </c>
      <c r="G55">
        <v>0</v>
      </c>
      <c r="H55">
        <v>5</v>
      </c>
    </row>
    <row r="57" spans="1:11" x14ac:dyDescent="0.25">
      <c r="A57" s="10">
        <v>43616</v>
      </c>
      <c r="J57">
        <f>SUM(E58)</f>
        <v>80</v>
      </c>
      <c r="K57">
        <f>SUM(H58)</f>
        <v>5</v>
      </c>
    </row>
    <row r="58" spans="1:11" x14ac:dyDescent="0.25">
      <c r="B58" s="5" t="s">
        <v>429</v>
      </c>
      <c r="C58" s="5"/>
      <c r="D58" s="5"/>
      <c r="E58">
        <v>80</v>
      </c>
      <c r="F58" t="s">
        <v>391</v>
      </c>
      <c r="G58">
        <v>0</v>
      </c>
      <c r="H58">
        <v>5</v>
      </c>
    </row>
    <row r="60" spans="1:11" x14ac:dyDescent="0.25">
      <c r="A60" s="10">
        <v>43619</v>
      </c>
      <c r="J60">
        <f>SUM(E61)</f>
        <v>120</v>
      </c>
      <c r="K60">
        <f>SUM(H61)</f>
        <v>5</v>
      </c>
    </row>
    <row r="61" spans="1:11" x14ac:dyDescent="0.25">
      <c r="B61" t="s">
        <v>430</v>
      </c>
      <c r="E61">
        <v>120</v>
      </c>
      <c r="F61" t="s">
        <v>391</v>
      </c>
      <c r="G61">
        <v>0</v>
      </c>
      <c r="H61">
        <v>5</v>
      </c>
    </row>
    <row r="62" spans="1:11" x14ac:dyDescent="0.25">
      <c r="A62" s="10">
        <v>43620</v>
      </c>
      <c r="J62">
        <f>SUM(E63:E68)</f>
        <v>36</v>
      </c>
      <c r="K62">
        <f>SUM(H63:H66)</f>
        <v>10</v>
      </c>
    </row>
    <row r="63" spans="1:11" x14ac:dyDescent="0.25">
      <c r="B63" s="5" t="s">
        <v>431</v>
      </c>
      <c r="C63" s="5"/>
      <c r="D63" s="5"/>
      <c r="E63">
        <v>4</v>
      </c>
      <c r="G63">
        <v>0</v>
      </c>
      <c r="H63">
        <v>5</v>
      </c>
    </row>
    <row r="65" spans="1:11" x14ac:dyDescent="0.25">
      <c r="B65" s="5" t="s">
        <v>432</v>
      </c>
      <c r="C65" s="5"/>
      <c r="D65" s="5"/>
      <c r="E65">
        <v>70</v>
      </c>
      <c r="G65">
        <v>0</v>
      </c>
      <c r="H65">
        <v>5</v>
      </c>
    </row>
    <row r="66" spans="1:11" x14ac:dyDescent="0.25">
      <c r="E66">
        <v>30</v>
      </c>
      <c r="G66">
        <v>0</v>
      </c>
    </row>
    <row r="67" spans="1:11" x14ac:dyDescent="0.25">
      <c r="B67" s="5" t="s">
        <v>433</v>
      </c>
      <c r="C67" s="5"/>
      <c r="D67" s="5"/>
      <c r="E67">
        <v>-33</v>
      </c>
      <c r="G67">
        <v>0</v>
      </c>
    </row>
    <row r="68" spans="1:11" x14ac:dyDescent="0.25">
      <c r="B68" s="5" t="s">
        <v>433</v>
      </c>
      <c r="C68" s="5"/>
      <c r="D68" s="5"/>
      <c r="E68">
        <v>-35</v>
      </c>
      <c r="G68">
        <v>0</v>
      </c>
    </row>
    <row r="69" spans="1:11" x14ac:dyDescent="0.25">
      <c r="A69" s="10">
        <v>43626</v>
      </c>
      <c r="J69">
        <v>25</v>
      </c>
      <c r="K69">
        <v>5</v>
      </c>
    </row>
    <row r="70" spans="1:11" x14ac:dyDescent="0.25">
      <c r="B70" s="5" t="s">
        <v>434</v>
      </c>
      <c r="C70" s="5"/>
      <c r="D70" s="5"/>
      <c r="E70">
        <v>25</v>
      </c>
      <c r="H70">
        <v>5</v>
      </c>
    </row>
    <row r="71" spans="1:11" x14ac:dyDescent="0.25">
      <c r="A71" s="10">
        <v>43627</v>
      </c>
      <c r="B71" s="5"/>
      <c r="C71" s="5"/>
      <c r="D71" s="5"/>
      <c r="J71">
        <f>SUM(E72:E79)</f>
        <v>327</v>
      </c>
      <c r="K71">
        <f>SUM(H72:H74)</f>
        <v>15</v>
      </c>
    </row>
    <row r="72" spans="1:11" x14ac:dyDescent="0.25">
      <c r="B72" s="5" t="s">
        <v>435</v>
      </c>
      <c r="C72" s="5"/>
      <c r="D72" s="5"/>
      <c r="E72">
        <v>35</v>
      </c>
      <c r="H72">
        <v>5</v>
      </c>
    </row>
    <row r="73" spans="1:11" x14ac:dyDescent="0.25">
      <c r="B73" s="5" t="s">
        <v>436</v>
      </c>
      <c r="C73" s="5"/>
      <c r="D73" s="5"/>
      <c r="E73">
        <v>33</v>
      </c>
      <c r="H73">
        <v>5</v>
      </c>
    </row>
    <row r="74" spans="1:11" x14ac:dyDescent="0.25">
      <c r="B74" s="5" t="s">
        <v>437</v>
      </c>
      <c r="C74" s="5"/>
      <c r="D74" s="5"/>
      <c r="E74">
        <v>40</v>
      </c>
      <c r="H74">
        <v>5</v>
      </c>
    </row>
    <row r="75" spans="1:11" x14ac:dyDescent="0.25">
      <c r="B75" s="5" t="s">
        <v>438</v>
      </c>
      <c r="C75" s="5"/>
      <c r="D75" s="5"/>
      <c r="E75">
        <v>33</v>
      </c>
    </row>
    <row r="76" spans="1:11" x14ac:dyDescent="0.25">
      <c r="B76" s="5" t="s">
        <v>439</v>
      </c>
      <c r="C76" s="5"/>
      <c r="D76" s="5"/>
      <c r="E76">
        <v>33</v>
      </c>
    </row>
    <row r="77" spans="1:11" x14ac:dyDescent="0.25">
      <c r="B77" s="5" t="s">
        <v>440</v>
      </c>
      <c r="C77" s="5"/>
      <c r="D77" s="5"/>
      <c r="E77">
        <v>33</v>
      </c>
    </row>
    <row r="78" spans="1:11" x14ac:dyDescent="0.25">
      <c r="B78" s="5" t="s">
        <v>441</v>
      </c>
      <c r="C78" s="5"/>
      <c r="D78" s="5"/>
      <c r="E78">
        <v>80</v>
      </c>
    </row>
    <row r="79" spans="1:11" x14ac:dyDescent="0.25">
      <c r="B79" s="5" t="s">
        <v>442</v>
      </c>
      <c r="C79" s="5"/>
      <c r="D79" s="5"/>
      <c r="E79">
        <v>40</v>
      </c>
    </row>
    <row r="80" spans="1:11" x14ac:dyDescent="0.25">
      <c r="A80" s="10">
        <v>43628</v>
      </c>
      <c r="J80">
        <f>SUM(E81:E83)</f>
        <v>100</v>
      </c>
      <c r="K80">
        <f>SUM(H81)</f>
        <v>5</v>
      </c>
    </row>
    <row r="81" spans="1:11" x14ac:dyDescent="0.25">
      <c r="B81" s="5" t="s">
        <v>443</v>
      </c>
      <c r="C81" s="5"/>
      <c r="D81" s="5"/>
      <c r="E81">
        <v>35</v>
      </c>
      <c r="H81">
        <v>5</v>
      </c>
    </row>
    <row r="82" spans="1:11" x14ac:dyDescent="0.25">
      <c r="B82" s="5" t="s">
        <v>444</v>
      </c>
      <c r="C82" s="5"/>
      <c r="D82" s="5"/>
      <c r="E82">
        <v>30</v>
      </c>
    </row>
    <row r="83" spans="1:11" x14ac:dyDescent="0.25">
      <c r="B83" s="5" t="s">
        <v>445</v>
      </c>
      <c r="C83" s="5"/>
      <c r="D83" s="5"/>
      <c r="E83">
        <v>35</v>
      </c>
    </row>
    <row r="84" spans="1:11" x14ac:dyDescent="0.25">
      <c r="A84" s="10">
        <v>43629</v>
      </c>
      <c r="J84">
        <f>SUM(E85:E86)</f>
        <v>43</v>
      </c>
      <c r="K84">
        <f>SUM(H85:H86)</f>
        <v>10</v>
      </c>
    </row>
    <row r="85" spans="1:11" x14ac:dyDescent="0.25">
      <c r="B85" t="s">
        <v>446</v>
      </c>
      <c r="E85">
        <v>40</v>
      </c>
      <c r="H85">
        <v>5</v>
      </c>
    </row>
    <row r="86" spans="1:11" x14ac:dyDescent="0.25">
      <c r="B86" s="5" t="s">
        <v>447</v>
      </c>
      <c r="C86" s="5"/>
      <c r="D86" s="5"/>
      <c r="E86">
        <v>3</v>
      </c>
      <c r="H86">
        <v>5</v>
      </c>
    </row>
    <row r="89" spans="1:11" x14ac:dyDescent="0.25">
      <c r="A89" s="10">
        <v>43632</v>
      </c>
    </row>
    <row r="90" spans="1:11" x14ac:dyDescent="0.25">
      <c r="B90" s="5" t="s">
        <v>448</v>
      </c>
      <c r="C90" s="5"/>
      <c r="D90" s="5"/>
      <c r="E90">
        <v>30</v>
      </c>
      <c r="H90">
        <v>5</v>
      </c>
      <c r="J90">
        <f>SUM(E90:E93)</f>
        <v>150</v>
      </c>
      <c r="K90">
        <f>SUM(H90:H93)</f>
        <v>15</v>
      </c>
    </row>
    <row r="91" spans="1:11" x14ac:dyDescent="0.25">
      <c r="B91" s="5" t="s">
        <v>449</v>
      </c>
      <c r="C91" s="5"/>
      <c r="D91" s="5"/>
      <c r="E91">
        <v>43</v>
      </c>
      <c r="H91">
        <v>5</v>
      </c>
    </row>
    <row r="92" spans="1:11" x14ac:dyDescent="0.25">
      <c r="B92" s="5" t="s">
        <v>450</v>
      </c>
      <c r="C92" s="5"/>
      <c r="D92" s="5"/>
      <c r="E92">
        <v>42</v>
      </c>
    </row>
    <row r="93" spans="1:11" x14ac:dyDescent="0.25">
      <c r="B93" s="5" t="s">
        <v>451</v>
      </c>
      <c r="C93" s="5"/>
      <c r="D93" s="5"/>
      <c r="E93">
        <v>35</v>
      </c>
      <c r="H93">
        <v>5</v>
      </c>
    </row>
    <row r="95" spans="1:11" x14ac:dyDescent="0.25">
      <c r="A95" s="10">
        <v>43634</v>
      </c>
      <c r="J95">
        <f>SUM(E96:E102)</f>
        <v>218</v>
      </c>
      <c r="K95">
        <f>SUM(H96:H102)</f>
        <v>10</v>
      </c>
    </row>
    <row r="96" spans="1:11" x14ac:dyDescent="0.25">
      <c r="B96" s="27" t="s">
        <v>452</v>
      </c>
      <c r="C96" s="27"/>
      <c r="D96" s="27"/>
      <c r="E96">
        <v>33</v>
      </c>
      <c r="H96">
        <v>5</v>
      </c>
    </row>
    <row r="97" spans="1:12" x14ac:dyDescent="0.25">
      <c r="B97" s="27" t="s">
        <v>453</v>
      </c>
      <c r="C97" s="27"/>
      <c r="D97" s="27"/>
      <c r="E97">
        <v>35</v>
      </c>
    </row>
    <row r="98" spans="1:12" x14ac:dyDescent="0.25">
      <c r="B98" s="5" t="s">
        <v>454</v>
      </c>
      <c r="C98" s="5"/>
      <c r="D98" s="5"/>
      <c r="E98">
        <v>20</v>
      </c>
      <c r="L98" s="5" t="s">
        <v>455</v>
      </c>
    </row>
    <row r="99" spans="1:12" x14ac:dyDescent="0.25">
      <c r="B99" s="5" t="s">
        <v>456</v>
      </c>
      <c r="C99" s="5"/>
      <c r="D99" s="5"/>
      <c r="E99">
        <v>35</v>
      </c>
    </row>
    <row r="100" spans="1:12" x14ac:dyDescent="0.25">
      <c r="B100" s="27" t="s">
        <v>457</v>
      </c>
      <c r="C100" s="27"/>
      <c r="D100" s="27"/>
      <c r="E100">
        <v>20</v>
      </c>
      <c r="L100" s="5" t="s">
        <v>458</v>
      </c>
    </row>
    <row r="101" spans="1:12" x14ac:dyDescent="0.25">
      <c r="B101" s="27" t="s">
        <v>453</v>
      </c>
      <c r="C101" s="27"/>
      <c r="D101" s="27"/>
      <c r="E101">
        <v>35</v>
      </c>
    </row>
    <row r="102" spans="1:12" x14ac:dyDescent="0.25">
      <c r="B102" s="5" t="s">
        <v>459</v>
      </c>
      <c r="C102" s="5"/>
      <c r="D102" s="5"/>
      <c r="E102">
        <v>40</v>
      </c>
      <c r="H102">
        <v>5</v>
      </c>
    </row>
    <row r="103" spans="1:12" x14ac:dyDescent="0.25">
      <c r="A103" s="11" t="s">
        <v>460</v>
      </c>
    </row>
    <row r="104" spans="1:12" x14ac:dyDescent="0.25">
      <c r="B104" s="28" t="s">
        <v>461</v>
      </c>
      <c r="C104" s="28"/>
      <c r="D104" s="28"/>
      <c r="E104">
        <v>35</v>
      </c>
      <c r="H104">
        <v>5</v>
      </c>
      <c r="L104" s="5" t="s">
        <v>462</v>
      </c>
    </row>
    <row r="106" spans="1:12" x14ac:dyDescent="0.25">
      <c r="A106" s="10">
        <v>43635</v>
      </c>
      <c r="J106">
        <f>SUM(E107:E109)</f>
        <v>121</v>
      </c>
      <c r="K106">
        <f>SUM(H107:H109)</f>
        <v>15</v>
      </c>
    </row>
    <row r="107" spans="1:12" x14ac:dyDescent="0.25">
      <c r="B107" s="5" t="s">
        <v>463</v>
      </c>
      <c r="C107" s="5"/>
      <c r="D107" s="5"/>
      <c r="E107">
        <v>35</v>
      </c>
      <c r="H107">
        <v>5</v>
      </c>
    </row>
    <row r="108" spans="1:12" x14ac:dyDescent="0.25">
      <c r="B108" s="5" t="s">
        <v>464</v>
      </c>
      <c r="C108" s="5"/>
      <c r="D108" s="5"/>
      <c r="E108">
        <v>43</v>
      </c>
      <c r="H108">
        <v>5</v>
      </c>
    </row>
    <row r="109" spans="1:12" x14ac:dyDescent="0.25">
      <c r="B109" s="5" t="s">
        <v>465</v>
      </c>
      <c r="C109" s="5"/>
      <c r="D109" s="5"/>
      <c r="E109">
        <v>43</v>
      </c>
      <c r="H109">
        <v>5</v>
      </c>
    </row>
    <row r="110" spans="1:12" x14ac:dyDescent="0.25">
      <c r="A110" s="10">
        <v>43636</v>
      </c>
      <c r="J110">
        <f>SUM(E111)</f>
        <v>35</v>
      </c>
      <c r="K110">
        <f>SUM(H111)</f>
        <v>5</v>
      </c>
    </row>
    <row r="111" spans="1:12" x14ac:dyDescent="0.25">
      <c r="B111" s="5" t="s">
        <v>466</v>
      </c>
      <c r="C111" s="5"/>
      <c r="D111" s="5"/>
      <c r="E111">
        <v>35</v>
      </c>
      <c r="H111">
        <v>5</v>
      </c>
    </row>
    <row r="113" spans="1:12" x14ac:dyDescent="0.25">
      <c r="A113" s="10">
        <v>43637</v>
      </c>
      <c r="J113">
        <f>SUM(E115:E120)</f>
        <v>162</v>
      </c>
      <c r="K113">
        <v>5</v>
      </c>
    </row>
    <row r="114" spans="1:12" x14ac:dyDescent="0.25">
      <c r="B114" s="5"/>
      <c r="C114" s="5"/>
      <c r="D114" s="5"/>
    </row>
    <row r="115" spans="1:12" x14ac:dyDescent="0.25">
      <c r="B115" s="5" t="s">
        <v>467</v>
      </c>
      <c r="C115" s="5"/>
      <c r="D115" s="5"/>
      <c r="E115">
        <v>35</v>
      </c>
      <c r="H115">
        <v>5</v>
      </c>
    </row>
    <row r="116" spans="1:12" x14ac:dyDescent="0.25">
      <c r="B116" s="15" t="s">
        <v>468</v>
      </c>
      <c r="C116" s="15"/>
      <c r="D116" s="15"/>
      <c r="E116">
        <v>40</v>
      </c>
      <c r="H116">
        <v>5</v>
      </c>
    </row>
    <row r="117" spans="1:12" x14ac:dyDescent="0.25">
      <c r="B117" s="29" t="s">
        <v>469</v>
      </c>
      <c r="C117" s="30"/>
      <c r="D117" s="30"/>
      <c r="E117">
        <v>28</v>
      </c>
    </row>
    <row r="118" spans="1:12" x14ac:dyDescent="0.25">
      <c r="B118" s="31" t="s">
        <v>470</v>
      </c>
      <c r="C118" s="30"/>
      <c r="D118" s="30"/>
      <c r="E118">
        <v>25</v>
      </c>
    </row>
    <row r="119" spans="1:12" x14ac:dyDescent="0.25">
      <c r="B119" s="31" t="s">
        <v>471</v>
      </c>
      <c r="C119" s="30"/>
      <c r="D119" s="30"/>
      <c r="E119">
        <v>28</v>
      </c>
    </row>
    <row r="120" spans="1:12" x14ac:dyDescent="0.25">
      <c r="B120" s="31" t="s">
        <v>472</v>
      </c>
      <c r="C120" s="30"/>
      <c r="D120" s="30"/>
      <c r="E120">
        <v>6</v>
      </c>
    </row>
    <row r="121" spans="1:12" x14ac:dyDescent="0.25">
      <c r="B121" s="31"/>
      <c r="C121" s="30"/>
      <c r="D121" s="30"/>
      <c r="J121">
        <f>SUM(E122:E123)</f>
        <v>80</v>
      </c>
    </row>
    <row r="122" spans="1:12" x14ac:dyDescent="0.25">
      <c r="B122" s="32" t="s">
        <v>473</v>
      </c>
      <c r="C122" s="33"/>
      <c r="D122" s="33"/>
      <c r="E122">
        <v>40</v>
      </c>
      <c r="H122">
        <v>5</v>
      </c>
      <c r="L122" s="5" t="s">
        <v>462</v>
      </c>
    </row>
    <row r="123" spans="1:12" x14ac:dyDescent="0.25">
      <c r="B123" s="28" t="s">
        <v>474</v>
      </c>
      <c r="C123" s="28"/>
      <c r="D123" s="28"/>
      <c r="E123">
        <v>40</v>
      </c>
      <c r="H123">
        <v>5</v>
      </c>
      <c r="L123" s="5" t="s">
        <v>475</v>
      </c>
    </row>
    <row r="124" spans="1:12" x14ac:dyDescent="0.25">
      <c r="A124" s="10">
        <v>43638</v>
      </c>
      <c r="J124">
        <f>SUM(E125:E126)</f>
        <v>62</v>
      </c>
    </row>
    <row r="125" spans="1:12" x14ac:dyDescent="0.25">
      <c r="B125" s="5" t="s">
        <v>476</v>
      </c>
      <c r="C125" s="5"/>
      <c r="D125" s="5"/>
      <c r="E125">
        <v>42</v>
      </c>
      <c r="H125">
        <v>5</v>
      </c>
    </row>
    <row r="126" spans="1:12" x14ac:dyDescent="0.25">
      <c r="B126" s="34" t="s">
        <v>477</v>
      </c>
      <c r="C126" s="34"/>
      <c r="D126" s="34"/>
      <c r="E126">
        <v>20</v>
      </c>
      <c r="H126">
        <v>5</v>
      </c>
      <c r="L126" s="5"/>
    </row>
    <row r="127" spans="1:12" x14ac:dyDescent="0.25">
      <c r="B127" s="28" t="s">
        <v>478</v>
      </c>
      <c r="C127" s="28"/>
      <c r="D127" s="28"/>
      <c r="J127">
        <v>76</v>
      </c>
      <c r="L127" s="5" t="s">
        <v>462</v>
      </c>
    </row>
    <row r="128" spans="1:12" x14ac:dyDescent="0.25">
      <c r="A128" s="10">
        <v>43639</v>
      </c>
      <c r="J128">
        <f>SUM(E129:E131)</f>
        <v>78</v>
      </c>
    </row>
    <row r="129" spans="1:12" x14ac:dyDescent="0.25">
      <c r="B129" t="s">
        <v>479</v>
      </c>
      <c r="E129">
        <v>35</v>
      </c>
      <c r="H129">
        <v>5</v>
      </c>
    </row>
    <row r="130" spans="1:12" x14ac:dyDescent="0.25">
      <c r="B130" t="s">
        <v>480</v>
      </c>
      <c r="E130">
        <v>43</v>
      </c>
      <c r="H130">
        <v>5</v>
      </c>
    </row>
    <row r="132" spans="1:12" x14ac:dyDescent="0.25">
      <c r="A132" s="10">
        <v>43642</v>
      </c>
      <c r="J132">
        <f>SUM(E133:E148)</f>
        <v>416</v>
      </c>
      <c r="K132">
        <f>SUM(I143:I145)</f>
        <v>0</v>
      </c>
    </row>
    <row r="133" spans="1:12" x14ac:dyDescent="0.25">
      <c r="B133" s="35" t="s">
        <v>481</v>
      </c>
      <c r="C133" s="36"/>
      <c r="D133" s="36"/>
      <c r="E133">
        <v>20</v>
      </c>
    </row>
    <row r="134" spans="1:12" x14ac:dyDescent="0.25">
      <c r="B134" s="37" t="s">
        <v>482</v>
      </c>
      <c r="C134" s="30"/>
      <c r="D134" s="30"/>
      <c r="E134">
        <v>150</v>
      </c>
    </row>
    <row r="135" spans="1:12" x14ac:dyDescent="0.25">
      <c r="B135" s="37" t="s">
        <v>266</v>
      </c>
      <c r="C135" s="30"/>
      <c r="D135" s="30"/>
      <c r="E135">
        <v>7</v>
      </c>
    </row>
    <row r="136" spans="1:12" x14ac:dyDescent="0.25">
      <c r="B136" s="37" t="s">
        <v>267</v>
      </c>
      <c r="C136" s="30"/>
      <c r="D136" s="30"/>
      <c r="E136">
        <v>2</v>
      </c>
    </row>
    <row r="137" spans="1:12" x14ac:dyDescent="0.25">
      <c r="B137" s="37" t="s">
        <v>483</v>
      </c>
      <c r="C137" s="30"/>
      <c r="D137" s="30"/>
      <c r="E137">
        <v>63</v>
      </c>
    </row>
    <row r="138" spans="1:12" x14ac:dyDescent="0.25">
      <c r="B138" s="37" t="s">
        <v>484</v>
      </c>
      <c r="C138" s="30"/>
      <c r="D138" s="30"/>
      <c r="E138">
        <v>30</v>
      </c>
    </row>
    <row r="139" spans="1:12" x14ac:dyDescent="0.25">
      <c r="B139" s="37" t="s">
        <v>270</v>
      </c>
      <c r="C139" s="30"/>
      <c r="D139" s="30"/>
      <c r="E139">
        <v>20</v>
      </c>
    </row>
    <row r="140" spans="1:12" x14ac:dyDescent="0.25">
      <c r="B140" s="37" t="s">
        <v>485</v>
      </c>
      <c r="C140" s="30"/>
      <c r="D140" s="30"/>
      <c r="E140">
        <v>4</v>
      </c>
    </row>
    <row r="141" spans="1:12" x14ac:dyDescent="0.25">
      <c r="B141" s="37" t="s">
        <v>486</v>
      </c>
      <c r="C141" s="30"/>
      <c r="D141" s="30"/>
      <c r="E141">
        <v>70</v>
      </c>
    </row>
    <row r="142" spans="1:12" x14ac:dyDescent="0.25">
      <c r="B142" s="37" t="s">
        <v>487</v>
      </c>
      <c r="C142" s="30"/>
      <c r="D142" s="30"/>
      <c r="E142">
        <v>3</v>
      </c>
    </row>
    <row r="143" spans="1:12" x14ac:dyDescent="0.25">
      <c r="B143" s="38" t="s">
        <v>488</v>
      </c>
      <c r="C143" s="33"/>
      <c r="D143" s="33"/>
      <c r="H143">
        <v>5</v>
      </c>
      <c r="J143">
        <v>30</v>
      </c>
      <c r="K143">
        <v>10</v>
      </c>
      <c r="L143" s="5" t="s">
        <v>489</v>
      </c>
    </row>
    <row r="144" spans="1:12" x14ac:dyDescent="0.25">
      <c r="B144" s="5" t="s">
        <v>490</v>
      </c>
      <c r="C144" s="5"/>
      <c r="D144" s="5"/>
      <c r="E144">
        <v>45</v>
      </c>
      <c r="H144">
        <v>5</v>
      </c>
    </row>
    <row r="145" spans="1:12" x14ac:dyDescent="0.25">
      <c r="B145" s="39" t="s">
        <v>491</v>
      </c>
      <c r="C145" s="33"/>
      <c r="D145" s="33"/>
      <c r="H145">
        <v>5</v>
      </c>
      <c r="J145">
        <v>35</v>
      </c>
      <c r="K145">
        <v>5</v>
      </c>
      <c r="L145" s="5" t="s">
        <v>462</v>
      </c>
    </row>
    <row r="146" spans="1:12" x14ac:dyDescent="0.25">
      <c r="B146" s="40" t="s">
        <v>492</v>
      </c>
      <c r="C146" s="33"/>
      <c r="D146" s="33"/>
      <c r="J146">
        <v>30</v>
      </c>
    </row>
    <row r="147" spans="1:12" x14ac:dyDescent="0.25">
      <c r="B147" s="41" t="s">
        <v>493</v>
      </c>
      <c r="C147" s="30"/>
      <c r="D147" s="30"/>
      <c r="E147">
        <v>25</v>
      </c>
    </row>
    <row r="148" spans="1:12" x14ac:dyDescent="0.25">
      <c r="B148" s="33" t="s">
        <v>494</v>
      </c>
      <c r="C148" s="33"/>
      <c r="D148" s="33"/>
      <c r="E148">
        <v>-23</v>
      </c>
    </row>
    <row r="150" spans="1:12" x14ac:dyDescent="0.25">
      <c r="A150" s="10">
        <v>43644</v>
      </c>
      <c r="J150">
        <f>SUM(E151:E155)</f>
        <v>140</v>
      </c>
      <c r="K150">
        <f>SUM(H151)</f>
        <v>5</v>
      </c>
    </row>
    <row r="151" spans="1:12" x14ac:dyDescent="0.25">
      <c r="B151" t="s">
        <v>495</v>
      </c>
      <c r="E151">
        <v>84</v>
      </c>
      <c r="H151">
        <v>5</v>
      </c>
    </row>
    <row r="152" spans="1:12" x14ac:dyDescent="0.25">
      <c r="B152" s="5" t="s">
        <v>496</v>
      </c>
      <c r="C152" s="5"/>
      <c r="D152" s="5"/>
      <c r="J152">
        <v>30</v>
      </c>
      <c r="K152">
        <v>5</v>
      </c>
      <c r="L152" s="5" t="s">
        <v>462</v>
      </c>
    </row>
    <row r="153" spans="1:12" x14ac:dyDescent="0.25">
      <c r="B153" t="s">
        <v>497</v>
      </c>
      <c r="E153">
        <v>7</v>
      </c>
    </row>
    <row r="154" spans="1:12" x14ac:dyDescent="0.25">
      <c r="B154" s="5" t="s">
        <v>498</v>
      </c>
      <c r="C154" s="5"/>
      <c r="D154" s="5"/>
      <c r="E154">
        <v>14</v>
      </c>
    </row>
    <row r="155" spans="1:12" x14ac:dyDescent="0.25">
      <c r="B155" s="5" t="s">
        <v>499</v>
      </c>
      <c r="C155" s="5"/>
      <c r="D155" s="5"/>
      <c r="E155">
        <v>35</v>
      </c>
    </row>
    <row r="156" spans="1:12" x14ac:dyDescent="0.25">
      <c r="A156" s="10">
        <v>43647</v>
      </c>
      <c r="J156">
        <f>SUM(E159:E163)</f>
        <v>229</v>
      </c>
      <c r="K156">
        <f>SUM(H159:H162)</f>
        <v>20</v>
      </c>
    </row>
    <row r="157" spans="1:12" x14ac:dyDescent="0.25">
      <c r="B157" s="5" t="s">
        <v>500</v>
      </c>
      <c r="C157" s="5"/>
      <c r="D157" s="5"/>
      <c r="J157">
        <v>40</v>
      </c>
      <c r="K157">
        <v>5</v>
      </c>
      <c r="L157" s="5" t="s">
        <v>462</v>
      </c>
    </row>
    <row r="158" spans="1:12" x14ac:dyDescent="0.25">
      <c r="B158" s="5" t="s">
        <v>501</v>
      </c>
      <c r="C158" s="5"/>
      <c r="D158" s="5"/>
      <c r="L158" s="5" t="s">
        <v>502</v>
      </c>
    </row>
    <row r="159" spans="1:12" x14ac:dyDescent="0.25">
      <c r="B159" s="5" t="s">
        <v>503</v>
      </c>
      <c r="C159" s="5"/>
      <c r="D159" s="5"/>
      <c r="E159">
        <v>6</v>
      </c>
      <c r="H159">
        <v>5</v>
      </c>
    </row>
    <row r="160" spans="1:12" x14ac:dyDescent="0.25">
      <c r="B160" s="5" t="s">
        <v>504</v>
      </c>
      <c r="C160" s="5"/>
      <c r="D160" s="5"/>
      <c r="E160">
        <v>105</v>
      </c>
      <c r="H160">
        <v>5</v>
      </c>
    </row>
    <row r="161" spans="1:12" x14ac:dyDescent="0.25">
      <c r="B161" s="5" t="s">
        <v>505</v>
      </c>
      <c r="C161" s="5"/>
      <c r="D161" s="5"/>
      <c r="E161">
        <v>40</v>
      </c>
      <c r="H161">
        <v>5</v>
      </c>
    </row>
    <row r="162" spans="1:12" x14ac:dyDescent="0.25">
      <c r="B162" s="42" t="s">
        <v>506</v>
      </c>
      <c r="C162" s="30"/>
      <c r="D162" s="30"/>
      <c r="E162">
        <v>43</v>
      </c>
      <c r="H162">
        <v>5</v>
      </c>
    </row>
    <row r="163" spans="1:12" x14ac:dyDescent="0.25">
      <c r="B163" s="41" t="s">
        <v>507</v>
      </c>
      <c r="C163" s="30"/>
      <c r="D163" s="30"/>
      <c r="E163">
        <v>35</v>
      </c>
    </row>
    <row r="165" spans="1:12" x14ac:dyDescent="0.25">
      <c r="J165">
        <v>96</v>
      </c>
      <c r="K165">
        <v>5</v>
      </c>
    </row>
    <row r="166" spans="1:12" x14ac:dyDescent="0.25">
      <c r="A166" s="10">
        <v>43648</v>
      </c>
    </row>
    <row r="167" spans="1:12" x14ac:dyDescent="0.25">
      <c r="B167" t="s">
        <v>508</v>
      </c>
      <c r="E167">
        <v>96</v>
      </c>
      <c r="H167">
        <v>5</v>
      </c>
    </row>
    <row r="169" spans="1:12" x14ac:dyDescent="0.25">
      <c r="A169" s="10">
        <v>43649</v>
      </c>
      <c r="J169">
        <f>SUM(E171)</f>
        <v>40</v>
      </c>
      <c r="K169">
        <f>SUM(H171)</f>
        <v>5</v>
      </c>
    </row>
    <row r="170" spans="1:12" x14ac:dyDescent="0.25">
      <c r="B170" s="5" t="s">
        <v>509</v>
      </c>
      <c r="C170" s="5"/>
      <c r="D170" s="5"/>
      <c r="J170">
        <v>40</v>
      </c>
      <c r="K170">
        <v>5</v>
      </c>
      <c r="L170" s="5" t="s">
        <v>462</v>
      </c>
    </row>
    <row r="171" spans="1:12" x14ac:dyDescent="0.25">
      <c r="B171" s="5" t="s">
        <v>510</v>
      </c>
      <c r="C171" s="5"/>
      <c r="D171" s="5"/>
      <c r="E171">
        <v>40</v>
      </c>
      <c r="H171">
        <v>5</v>
      </c>
      <c r="L171" s="5" t="s">
        <v>511</v>
      </c>
    </row>
    <row r="173" spans="1:12" x14ac:dyDescent="0.25">
      <c r="A173" s="10">
        <v>43650</v>
      </c>
      <c r="J173">
        <f>SUM(E174:E175)</f>
        <v>78</v>
      </c>
      <c r="K173">
        <f>SUM(H174)</f>
        <v>5</v>
      </c>
    </row>
    <row r="174" spans="1:12" x14ac:dyDescent="0.25">
      <c r="B174" s="5" t="s">
        <v>512</v>
      </c>
      <c r="C174" s="5"/>
      <c r="D174" s="5"/>
      <c r="E174">
        <v>35</v>
      </c>
      <c r="H174">
        <v>5</v>
      </c>
      <c r="L174" s="5" t="s">
        <v>511</v>
      </c>
    </row>
    <row r="175" spans="1:12" x14ac:dyDescent="0.25">
      <c r="B175" s="5" t="s">
        <v>513</v>
      </c>
      <c r="C175" s="5"/>
      <c r="D175" s="5"/>
      <c r="E175">
        <v>43</v>
      </c>
      <c r="L175" s="5" t="s">
        <v>511</v>
      </c>
    </row>
    <row r="176" spans="1:12" x14ac:dyDescent="0.25">
      <c r="A176" s="10">
        <v>43651</v>
      </c>
      <c r="J176">
        <f>SUM(E177:E178)</f>
        <v>75</v>
      </c>
      <c r="K176">
        <f>SUM(H177:H178)</f>
        <v>10</v>
      </c>
    </row>
    <row r="177" spans="1:12" x14ac:dyDescent="0.25">
      <c r="B177" s="5" t="s">
        <v>514</v>
      </c>
      <c r="C177" s="5"/>
      <c r="D177" s="5"/>
      <c r="E177">
        <v>40</v>
      </c>
      <c r="H177">
        <v>5</v>
      </c>
      <c r="L177" s="5" t="s">
        <v>511</v>
      </c>
    </row>
    <row r="178" spans="1:12" x14ac:dyDescent="0.25">
      <c r="B178" s="5" t="s">
        <v>515</v>
      </c>
      <c r="C178" s="5"/>
      <c r="D178" s="5"/>
      <c r="E178">
        <v>35</v>
      </c>
      <c r="H178">
        <v>5</v>
      </c>
      <c r="L178" s="5" t="s">
        <v>511</v>
      </c>
    </row>
    <row r="179" spans="1:12" x14ac:dyDescent="0.25">
      <c r="B179" s="5" t="s">
        <v>516</v>
      </c>
      <c r="C179" s="5"/>
      <c r="D179" s="5"/>
      <c r="J179">
        <v>30</v>
      </c>
      <c r="K179">
        <v>5</v>
      </c>
      <c r="L179" s="5" t="s">
        <v>462</v>
      </c>
    </row>
    <row r="180" spans="1:12" x14ac:dyDescent="0.25">
      <c r="B180" s="5" t="s">
        <v>517</v>
      </c>
      <c r="C180" s="5"/>
      <c r="D180" s="5"/>
      <c r="J180">
        <v>38</v>
      </c>
      <c r="K180">
        <v>5</v>
      </c>
      <c r="L180" s="5" t="s">
        <v>462</v>
      </c>
    </row>
    <row r="181" spans="1:12" x14ac:dyDescent="0.25">
      <c r="A181" s="10">
        <v>43652</v>
      </c>
      <c r="J181">
        <f>SUM(E183)</f>
        <v>35</v>
      </c>
      <c r="K181">
        <f>SUM(H183)</f>
        <v>5</v>
      </c>
    </row>
    <row r="182" spans="1:12" x14ac:dyDescent="0.25">
      <c r="B182" s="5" t="s">
        <v>518</v>
      </c>
      <c r="C182" s="5"/>
      <c r="D182" s="5"/>
    </row>
    <row r="183" spans="1:12" x14ac:dyDescent="0.25">
      <c r="B183" s="5" t="s">
        <v>519</v>
      </c>
      <c r="C183" s="5"/>
      <c r="D183" s="5"/>
      <c r="E183">
        <v>35</v>
      </c>
      <c r="H183">
        <v>5</v>
      </c>
      <c r="L183" s="5" t="s">
        <v>462</v>
      </c>
    </row>
    <row r="185" spans="1:12" x14ac:dyDescent="0.25">
      <c r="A185" s="10">
        <v>43654</v>
      </c>
      <c r="J185">
        <f>SUM(E186:E200)</f>
        <v>347</v>
      </c>
    </row>
    <row r="186" spans="1:12" x14ac:dyDescent="0.25">
      <c r="B186" s="5" t="s">
        <v>520</v>
      </c>
      <c r="C186" s="5"/>
      <c r="D186" s="5"/>
      <c r="E186">
        <v>42</v>
      </c>
      <c r="L186" s="5" t="s">
        <v>521</v>
      </c>
    </row>
    <row r="187" spans="1:12" x14ac:dyDescent="0.25">
      <c r="B187" s="5" t="s">
        <v>522</v>
      </c>
      <c r="C187" s="5" t="s">
        <v>523</v>
      </c>
      <c r="D187" s="5"/>
      <c r="E187">
        <v>35</v>
      </c>
      <c r="L187" s="5" t="s">
        <v>521</v>
      </c>
    </row>
    <row r="188" spans="1:12" x14ac:dyDescent="0.25">
      <c r="B188" s="5" t="s">
        <v>522</v>
      </c>
      <c r="C188" s="5" t="s">
        <v>524</v>
      </c>
      <c r="D188" s="5"/>
      <c r="E188">
        <v>35</v>
      </c>
      <c r="L188" s="5" t="s">
        <v>521</v>
      </c>
    </row>
    <row r="190" spans="1:12" x14ac:dyDescent="0.25">
      <c r="B190" s="13" t="s">
        <v>525</v>
      </c>
      <c r="C190" s="15" t="s">
        <v>526</v>
      </c>
      <c r="D190" s="15">
        <v>1</v>
      </c>
      <c r="L190" s="5" t="s">
        <v>527</v>
      </c>
    </row>
    <row r="191" spans="1:12" s="23" customFormat="1" x14ac:dyDescent="0.25">
      <c r="B191" s="23" t="s">
        <v>528</v>
      </c>
      <c r="C191" s="28" t="s">
        <v>526</v>
      </c>
      <c r="D191" s="28">
        <v>1</v>
      </c>
      <c r="L191" s="28" t="s">
        <v>521</v>
      </c>
    </row>
    <row r="192" spans="1:12" x14ac:dyDescent="0.25">
      <c r="B192" s="15" t="s">
        <v>529</v>
      </c>
      <c r="C192" s="15" t="s">
        <v>530</v>
      </c>
      <c r="D192" s="15">
        <v>1</v>
      </c>
      <c r="L192" s="5" t="s">
        <v>527</v>
      </c>
    </row>
    <row r="193" spans="1:13" x14ac:dyDescent="0.25">
      <c r="B193" s="5"/>
      <c r="C193" s="5"/>
      <c r="D193" s="5"/>
    </row>
    <row r="194" spans="1:13" x14ac:dyDescent="0.25">
      <c r="B194" t="s">
        <v>531</v>
      </c>
      <c r="C194" s="21" t="s">
        <v>532</v>
      </c>
      <c r="D194" s="21">
        <v>1</v>
      </c>
      <c r="E194">
        <v>38</v>
      </c>
      <c r="K194">
        <v>5</v>
      </c>
      <c r="L194" s="5"/>
    </row>
    <row r="195" spans="1:13" x14ac:dyDescent="0.25">
      <c r="B195" s="5"/>
      <c r="C195" s="15" t="s">
        <v>523</v>
      </c>
      <c r="D195" s="15">
        <v>1</v>
      </c>
      <c r="L195" s="5" t="s">
        <v>533</v>
      </c>
    </row>
    <row r="196" spans="1:13" x14ac:dyDescent="0.25">
      <c r="B196" s="5"/>
      <c r="C196" s="21" t="s">
        <v>248</v>
      </c>
      <c r="D196" s="21">
        <v>1</v>
      </c>
      <c r="E196">
        <v>38</v>
      </c>
      <c r="L196" s="5"/>
    </row>
    <row r="197" spans="1:13" x14ac:dyDescent="0.25">
      <c r="B197" s="5" t="s">
        <v>534</v>
      </c>
      <c r="C197" s="5" t="s">
        <v>535</v>
      </c>
      <c r="D197">
        <v>1</v>
      </c>
      <c r="E197">
        <v>40</v>
      </c>
      <c r="K197">
        <v>5</v>
      </c>
    </row>
    <row r="198" spans="1:13" x14ac:dyDescent="0.25">
      <c r="B198" t="s">
        <v>536</v>
      </c>
      <c r="C198" s="21" t="s">
        <v>537</v>
      </c>
      <c r="D198">
        <v>1</v>
      </c>
      <c r="E198">
        <v>35</v>
      </c>
      <c r="K198">
        <v>5</v>
      </c>
    </row>
    <row r="199" spans="1:13" x14ac:dyDescent="0.25">
      <c r="B199" t="s">
        <v>538</v>
      </c>
      <c r="C199" s="21" t="s">
        <v>539</v>
      </c>
      <c r="D199">
        <v>1</v>
      </c>
      <c r="E199">
        <v>42</v>
      </c>
      <c r="K199">
        <v>5</v>
      </c>
    </row>
    <row r="200" spans="1:13" x14ac:dyDescent="0.25">
      <c r="B200" s="5"/>
      <c r="C200" s="21" t="s">
        <v>540</v>
      </c>
      <c r="D200">
        <v>1</v>
      </c>
      <c r="E200">
        <v>42</v>
      </c>
    </row>
    <row r="201" spans="1:13" x14ac:dyDescent="0.25">
      <c r="A201" s="10">
        <v>43656</v>
      </c>
      <c r="J201">
        <f>SUM(E202)</f>
        <v>48</v>
      </c>
      <c r="K201">
        <v>5</v>
      </c>
    </row>
    <row r="202" spans="1:13" x14ac:dyDescent="0.25">
      <c r="B202" s="5" t="s">
        <v>541</v>
      </c>
      <c r="C202" s="5" t="s">
        <v>542</v>
      </c>
      <c r="D202">
        <v>1</v>
      </c>
      <c r="E202">
        <v>48</v>
      </c>
      <c r="L202" s="5" t="s">
        <v>511</v>
      </c>
    </row>
    <row r="203" spans="1:13" x14ac:dyDescent="0.25">
      <c r="B203" s="5"/>
    </row>
    <row r="204" spans="1:13" x14ac:dyDescent="0.25">
      <c r="A204" s="10">
        <v>43657</v>
      </c>
    </row>
    <row r="205" spans="1:13" x14ac:dyDescent="0.25">
      <c r="B205" s="21" t="s">
        <v>543</v>
      </c>
      <c r="C205" s="21" t="s">
        <v>544</v>
      </c>
      <c r="D205" s="21">
        <v>1</v>
      </c>
      <c r="E205">
        <v>30</v>
      </c>
      <c r="J205">
        <v>30</v>
      </c>
      <c r="K205">
        <v>5</v>
      </c>
      <c r="L205" s="5" t="s">
        <v>462</v>
      </c>
    </row>
    <row r="206" spans="1:13" x14ac:dyDescent="0.25">
      <c r="A206" s="10">
        <v>43658</v>
      </c>
    </row>
    <row r="207" spans="1:13" x14ac:dyDescent="0.25">
      <c r="B207" t="s">
        <v>545</v>
      </c>
      <c r="C207" t="s">
        <v>546</v>
      </c>
      <c r="E207">
        <v>35</v>
      </c>
      <c r="M207" t="s">
        <v>547</v>
      </c>
    </row>
    <row r="208" spans="1:13" x14ac:dyDescent="0.25">
      <c r="B208" t="s">
        <v>548</v>
      </c>
      <c r="C208" t="s">
        <v>549</v>
      </c>
      <c r="E208">
        <v>43</v>
      </c>
      <c r="M208" t="s">
        <v>550</v>
      </c>
    </row>
    <row r="210" spans="1:13" x14ac:dyDescent="0.25">
      <c r="A210" s="10">
        <v>43659</v>
      </c>
      <c r="M210" t="s">
        <v>551</v>
      </c>
    </row>
    <row r="211" spans="1:13" x14ac:dyDescent="0.25">
      <c r="B211" t="s">
        <v>552</v>
      </c>
      <c r="C211" t="s">
        <v>539</v>
      </c>
      <c r="E211">
        <v>45</v>
      </c>
    </row>
    <row r="212" spans="1:13" x14ac:dyDescent="0.25">
      <c r="B212" t="s">
        <v>545</v>
      </c>
      <c r="C212" t="s">
        <v>553</v>
      </c>
      <c r="E212">
        <v>35</v>
      </c>
    </row>
    <row r="213" spans="1:13" x14ac:dyDescent="0.25">
      <c r="B213" s="5" t="s">
        <v>554</v>
      </c>
      <c r="C213" s="5" t="s">
        <v>555</v>
      </c>
      <c r="E213">
        <v>35</v>
      </c>
      <c r="M213" s="5" t="s">
        <v>556</v>
      </c>
    </row>
    <row r="214" spans="1:13" x14ac:dyDescent="0.25">
      <c r="A214" s="10">
        <v>43661</v>
      </c>
    </row>
    <row r="215" spans="1:13" x14ac:dyDescent="0.25">
      <c r="B215" s="5" t="s">
        <v>557</v>
      </c>
      <c r="C215" s="5" t="s">
        <v>542</v>
      </c>
      <c r="L215" s="5" t="s">
        <v>462</v>
      </c>
    </row>
    <row r="216" spans="1:13" x14ac:dyDescent="0.25">
      <c r="B216" s="5" t="s">
        <v>558</v>
      </c>
      <c r="C216" s="5" t="s">
        <v>559</v>
      </c>
      <c r="E216">
        <v>45</v>
      </c>
    </row>
    <row r="217" spans="1:13" x14ac:dyDescent="0.25">
      <c r="B217" s="5" t="s">
        <v>560</v>
      </c>
      <c r="C217" s="5" t="s">
        <v>368</v>
      </c>
      <c r="E217">
        <v>105</v>
      </c>
    </row>
    <row r="218" spans="1:13" x14ac:dyDescent="0.25">
      <c r="B218" s="5" t="s">
        <v>545</v>
      </c>
      <c r="C218" s="5" t="s">
        <v>248</v>
      </c>
      <c r="E218">
        <v>35</v>
      </c>
    </row>
    <row r="220" spans="1:13" x14ac:dyDescent="0.25">
      <c r="A220" s="10">
        <v>43663</v>
      </c>
      <c r="J220">
        <v>12</v>
      </c>
    </row>
    <row r="221" spans="1:13" x14ac:dyDescent="0.25">
      <c r="B221" t="s">
        <v>548</v>
      </c>
      <c r="C221" t="s">
        <v>561</v>
      </c>
      <c r="E221">
        <v>42</v>
      </c>
      <c r="H221">
        <v>5</v>
      </c>
      <c r="L221" s="5" t="s">
        <v>511</v>
      </c>
    </row>
    <row r="222" spans="1:13" x14ac:dyDescent="0.25">
      <c r="E222">
        <v>-30</v>
      </c>
      <c r="L222" s="5"/>
    </row>
    <row r="223" spans="1:13" x14ac:dyDescent="0.25">
      <c r="B223" t="s">
        <v>543</v>
      </c>
      <c r="C223" t="s">
        <v>562</v>
      </c>
      <c r="H223">
        <v>5</v>
      </c>
      <c r="L223" s="5" t="s">
        <v>462</v>
      </c>
    </row>
    <row r="224" spans="1:13" x14ac:dyDescent="0.25">
      <c r="B224" t="s">
        <v>543</v>
      </c>
      <c r="C224" t="s">
        <v>563</v>
      </c>
      <c r="H224">
        <v>5</v>
      </c>
      <c r="L224" s="5" t="s">
        <v>462</v>
      </c>
    </row>
    <row r="225" spans="1:12" x14ac:dyDescent="0.25">
      <c r="A225" s="10">
        <v>43664</v>
      </c>
      <c r="J225">
        <v>65</v>
      </c>
    </row>
    <row r="226" spans="1:12" x14ac:dyDescent="0.25">
      <c r="B226" s="5" t="s">
        <v>564</v>
      </c>
      <c r="C226" s="5" t="s">
        <v>365</v>
      </c>
      <c r="E226">
        <v>65</v>
      </c>
      <c r="L226" s="5" t="s">
        <v>511</v>
      </c>
    </row>
    <row r="227" spans="1:12" x14ac:dyDescent="0.25">
      <c r="A227" s="10">
        <v>43666</v>
      </c>
      <c r="J227">
        <v>80</v>
      </c>
      <c r="K227">
        <v>20</v>
      </c>
    </row>
    <row r="228" spans="1:12" x14ac:dyDescent="0.25">
      <c r="B228" t="s">
        <v>565</v>
      </c>
      <c r="E228">
        <v>35</v>
      </c>
      <c r="F228">
        <v>5</v>
      </c>
      <c r="L228" s="5" t="s">
        <v>511</v>
      </c>
    </row>
    <row r="229" spans="1:12" x14ac:dyDescent="0.25">
      <c r="B229" t="s">
        <v>566</v>
      </c>
      <c r="E229">
        <v>45</v>
      </c>
      <c r="F229">
        <v>5</v>
      </c>
      <c r="L229" s="5" t="s">
        <v>511</v>
      </c>
    </row>
    <row r="230" spans="1:12" x14ac:dyDescent="0.25">
      <c r="B230" t="s">
        <v>567</v>
      </c>
      <c r="F230">
        <v>5</v>
      </c>
      <c r="L230" s="5" t="s">
        <v>462</v>
      </c>
    </row>
    <row r="231" spans="1:12" x14ac:dyDescent="0.25">
      <c r="B231" t="s">
        <v>568</v>
      </c>
      <c r="F231">
        <v>5</v>
      </c>
      <c r="L231" s="5" t="s">
        <v>462</v>
      </c>
    </row>
    <row r="232" spans="1:12" x14ac:dyDescent="0.25">
      <c r="A232" s="10">
        <v>43668</v>
      </c>
      <c r="J232">
        <v>188</v>
      </c>
      <c r="K232">
        <v>25</v>
      </c>
    </row>
    <row r="233" spans="1:12" x14ac:dyDescent="0.25">
      <c r="B233" s="5" t="s">
        <v>569</v>
      </c>
      <c r="J233">
        <v>30</v>
      </c>
      <c r="K233">
        <v>5</v>
      </c>
      <c r="L233" s="5" t="s">
        <v>462</v>
      </c>
    </row>
    <row r="234" spans="1:12" x14ac:dyDescent="0.25">
      <c r="B234" s="5" t="s">
        <v>570</v>
      </c>
      <c r="E234">
        <v>42</v>
      </c>
      <c r="L234" s="5" t="s">
        <v>511</v>
      </c>
    </row>
    <row r="235" spans="1:12" x14ac:dyDescent="0.25">
      <c r="B235" s="5" t="s">
        <v>571</v>
      </c>
      <c r="E235">
        <v>43</v>
      </c>
      <c r="L235" s="5" t="s">
        <v>511</v>
      </c>
    </row>
    <row r="237" spans="1:12" x14ac:dyDescent="0.25">
      <c r="A237" s="10">
        <v>43669</v>
      </c>
      <c r="L237" s="5" t="s">
        <v>572</v>
      </c>
    </row>
    <row r="238" spans="1:12" x14ac:dyDescent="0.25">
      <c r="B238" t="s">
        <v>573</v>
      </c>
      <c r="C238" t="s">
        <v>217</v>
      </c>
      <c r="E238">
        <v>65</v>
      </c>
      <c r="L238" s="5" t="s">
        <v>511</v>
      </c>
    </row>
    <row r="239" spans="1:12" x14ac:dyDescent="0.25">
      <c r="B239" t="s">
        <v>574</v>
      </c>
      <c r="E239">
        <v>23</v>
      </c>
      <c r="L239" s="5" t="s">
        <v>511</v>
      </c>
    </row>
    <row r="240" spans="1:12" x14ac:dyDescent="0.25">
      <c r="B240" t="s">
        <v>575</v>
      </c>
      <c r="E240">
        <v>15</v>
      </c>
      <c r="L240" s="5" t="s">
        <v>511</v>
      </c>
    </row>
    <row r="241" spans="1:12" x14ac:dyDescent="0.25">
      <c r="A241" s="22"/>
      <c r="B241" s="22"/>
      <c r="C241" s="22"/>
      <c r="D241" s="22"/>
      <c r="E241" s="22"/>
      <c r="F241" s="22"/>
      <c r="G241" s="22"/>
      <c r="H241" s="22"/>
      <c r="I241" s="22"/>
      <c r="J241" s="22"/>
      <c r="K241" s="22"/>
      <c r="L241" s="22"/>
    </row>
    <row r="242" spans="1:12" x14ac:dyDescent="0.25">
      <c r="A242" s="10">
        <v>43671</v>
      </c>
    </row>
    <row r="243" spans="1:12" x14ac:dyDescent="0.25">
      <c r="B243" s="5" t="s">
        <v>576</v>
      </c>
      <c r="E243">
        <v>42</v>
      </c>
    </row>
    <row r="244" spans="1:12" x14ac:dyDescent="0.25">
      <c r="B244" s="5" t="s">
        <v>577</v>
      </c>
      <c r="E244">
        <v>45</v>
      </c>
    </row>
    <row r="245" spans="1:12" x14ac:dyDescent="0.25">
      <c r="B245" s="5" t="s">
        <v>578</v>
      </c>
      <c r="E245">
        <v>43</v>
      </c>
    </row>
    <row r="246" spans="1:12" x14ac:dyDescent="0.25">
      <c r="A246" s="10">
        <v>43672</v>
      </c>
      <c r="B246" s="5"/>
    </row>
    <row r="247" spans="1:12" x14ac:dyDescent="0.25">
      <c r="B247" s="5" t="s">
        <v>579</v>
      </c>
      <c r="E247">
        <v>45</v>
      </c>
    </row>
    <row r="248" spans="1:12" x14ac:dyDescent="0.25">
      <c r="B248" s="5" t="s">
        <v>580</v>
      </c>
      <c r="C248" s="5"/>
      <c r="E248">
        <v>45</v>
      </c>
    </row>
    <row r="249" spans="1:12" x14ac:dyDescent="0.25">
      <c r="B249" s="5"/>
      <c r="C249" s="5"/>
    </row>
    <row r="250" spans="1:12" x14ac:dyDescent="0.25">
      <c r="A250" s="10">
        <v>43673</v>
      </c>
      <c r="B250" s="5"/>
      <c r="C250" s="5"/>
    </row>
    <row r="251" spans="1:12" x14ac:dyDescent="0.25">
      <c r="B251" s="5" t="s">
        <v>581</v>
      </c>
      <c r="C251" s="5"/>
      <c r="E251">
        <v>30</v>
      </c>
      <c r="F251">
        <v>5</v>
      </c>
    </row>
    <row r="252" spans="1:12" x14ac:dyDescent="0.25">
      <c r="B252" s="5" t="s">
        <v>582</v>
      </c>
      <c r="C252" s="5"/>
      <c r="E252">
        <v>43</v>
      </c>
      <c r="F252">
        <v>5</v>
      </c>
    </row>
    <row r="253" spans="1:12" x14ac:dyDescent="0.25">
      <c r="B253" s="5" t="s">
        <v>583</v>
      </c>
      <c r="C253" s="5"/>
      <c r="D253">
        <v>25</v>
      </c>
      <c r="E253">
        <v>20</v>
      </c>
      <c r="F253">
        <v>1.5</v>
      </c>
      <c r="G253">
        <v>5</v>
      </c>
    </row>
    <row r="254" spans="1:12" x14ac:dyDescent="0.25">
      <c r="A254" s="22"/>
      <c r="B254" s="20" t="s">
        <v>584</v>
      </c>
      <c r="C254" s="20"/>
      <c r="D254" s="22"/>
      <c r="E254" s="22">
        <v>35</v>
      </c>
      <c r="F254" s="22">
        <v>5</v>
      </c>
      <c r="G254" s="22"/>
      <c r="H254" s="22"/>
      <c r="I254" s="22"/>
      <c r="J254" s="22"/>
      <c r="K254" s="22">
        <v>394.5</v>
      </c>
      <c r="L254" s="22"/>
    </row>
    <row r="255" spans="1:12" x14ac:dyDescent="0.25">
      <c r="A255" s="10">
        <v>43675</v>
      </c>
    </row>
    <row r="256" spans="1:12" x14ac:dyDescent="0.25">
      <c r="B256" t="s">
        <v>585</v>
      </c>
      <c r="E256">
        <v>110</v>
      </c>
      <c r="L256" s="5" t="s">
        <v>511</v>
      </c>
    </row>
    <row r="257" spans="1:12" x14ac:dyDescent="0.25">
      <c r="B257" s="5" t="s">
        <v>586</v>
      </c>
      <c r="E257">
        <v>135</v>
      </c>
      <c r="L257" s="5" t="s">
        <v>511</v>
      </c>
    </row>
    <row r="258" spans="1:12" x14ac:dyDescent="0.25">
      <c r="B258" s="5" t="s">
        <v>587</v>
      </c>
      <c r="E258">
        <v>5</v>
      </c>
      <c r="L258" s="5" t="s">
        <v>511</v>
      </c>
    </row>
    <row r="259" spans="1:12" x14ac:dyDescent="0.25">
      <c r="B259" s="5" t="s">
        <v>588</v>
      </c>
      <c r="E259">
        <v>6</v>
      </c>
      <c r="F259">
        <v>5</v>
      </c>
      <c r="L259" s="5" t="s">
        <v>511</v>
      </c>
    </row>
    <row r="260" spans="1:12" x14ac:dyDescent="0.25">
      <c r="B260" t="s">
        <v>589</v>
      </c>
      <c r="E260">
        <v>85</v>
      </c>
      <c r="F260">
        <v>5</v>
      </c>
      <c r="L260" s="5" t="s">
        <v>511</v>
      </c>
    </row>
    <row r="261" spans="1:12" x14ac:dyDescent="0.25">
      <c r="B261" t="s">
        <v>590</v>
      </c>
      <c r="E261">
        <v>15</v>
      </c>
      <c r="F261">
        <v>5</v>
      </c>
      <c r="L261" s="5" t="s">
        <v>511</v>
      </c>
    </row>
    <row r="262" spans="1:12" x14ac:dyDescent="0.25">
      <c r="B262" t="s">
        <v>591</v>
      </c>
      <c r="E262">
        <v>16</v>
      </c>
      <c r="F262">
        <v>5</v>
      </c>
      <c r="L262" s="5" t="s">
        <v>511</v>
      </c>
    </row>
    <row r="263" spans="1:12" x14ac:dyDescent="0.25">
      <c r="B263" s="5" t="s">
        <v>592</v>
      </c>
      <c r="E263">
        <v>43</v>
      </c>
      <c r="F263">
        <v>5</v>
      </c>
      <c r="L263" s="5" t="s">
        <v>511</v>
      </c>
    </row>
    <row r="264" spans="1:12" x14ac:dyDescent="0.25">
      <c r="B264" s="5" t="s">
        <v>593</v>
      </c>
      <c r="E264">
        <v>43</v>
      </c>
      <c r="F264">
        <v>5</v>
      </c>
      <c r="L264" s="5" t="s">
        <v>511</v>
      </c>
    </row>
    <row r="265" spans="1:12" x14ac:dyDescent="0.25">
      <c r="B265" s="5" t="s">
        <v>594</v>
      </c>
      <c r="E265">
        <v>43</v>
      </c>
      <c r="F265">
        <v>5</v>
      </c>
      <c r="L265" s="5" t="s">
        <v>511</v>
      </c>
    </row>
    <row r="266" spans="1:12" x14ac:dyDescent="0.25">
      <c r="B266" t="s">
        <v>595</v>
      </c>
      <c r="E266">
        <v>43</v>
      </c>
      <c r="F266">
        <v>5</v>
      </c>
      <c r="L266" s="5" t="s">
        <v>511</v>
      </c>
    </row>
    <row r="267" spans="1:12" x14ac:dyDescent="0.25">
      <c r="B267" t="s">
        <v>596</v>
      </c>
      <c r="F267">
        <v>5</v>
      </c>
      <c r="J267">
        <v>30</v>
      </c>
      <c r="L267" s="5" t="s">
        <v>462</v>
      </c>
    </row>
    <row r="268" spans="1:12" x14ac:dyDescent="0.25">
      <c r="B268" t="s">
        <v>596</v>
      </c>
      <c r="F268">
        <v>5</v>
      </c>
      <c r="J268">
        <v>30</v>
      </c>
      <c r="L268" s="5" t="s">
        <v>462</v>
      </c>
    </row>
    <row r="269" spans="1:12" x14ac:dyDescent="0.25">
      <c r="B269" t="s">
        <v>557</v>
      </c>
      <c r="E269">
        <v>42</v>
      </c>
      <c r="F269">
        <v>5</v>
      </c>
      <c r="L269" s="5" t="s">
        <v>511</v>
      </c>
    </row>
    <row r="270" spans="1:12" x14ac:dyDescent="0.25">
      <c r="A270" s="22"/>
      <c r="B270" s="22"/>
      <c r="C270" s="22"/>
      <c r="D270" s="22"/>
      <c r="E270" s="22"/>
      <c r="F270" s="22"/>
      <c r="G270" s="22"/>
      <c r="H270" s="22"/>
      <c r="I270" s="22"/>
      <c r="J270" s="22">
        <v>586</v>
      </c>
      <c r="K270" s="22"/>
      <c r="L270" s="22"/>
    </row>
    <row r="271" spans="1:12" x14ac:dyDescent="0.25">
      <c r="A271" s="10">
        <v>43676</v>
      </c>
    </row>
    <row r="272" spans="1:12" x14ac:dyDescent="0.25">
      <c r="B272" t="s">
        <v>597</v>
      </c>
      <c r="E272">
        <v>52</v>
      </c>
      <c r="F272">
        <v>5</v>
      </c>
    </row>
    <row r="273" spans="1:12" x14ac:dyDescent="0.25">
      <c r="B273" t="s">
        <v>598</v>
      </c>
      <c r="E273">
        <v>20</v>
      </c>
    </row>
    <row r="274" spans="1:12" x14ac:dyDescent="0.25">
      <c r="B274" t="s">
        <v>599</v>
      </c>
      <c r="E274">
        <v>45</v>
      </c>
    </row>
    <row r="275" spans="1:12" x14ac:dyDescent="0.25">
      <c r="A275" s="10">
        <v>43677</v>
      </c>
    </row>
    <row r="276" spans="1:12" x14ac:dyDescent="0.25">
      <c r="B276" s="5" t="s">
        <v>600</v>
      </c>
      <c r="E276">
        <v>43</v>
      </c>
      <c r="F276">
        <v>5</v>
      </c>
    </row>
    <row r="277" spans="1:12" x14ac:dyDescent="0.25">
      <c r="B277" t="s">
        <v>601</v>
      </c>
      <c r="E277">
        <v>2</v>
      </c>
      <c r="F277">
        <v>5</v>
      </c>
    </row>
    <row r="278" spans="1:12" x14ac:dyDescent="0.25">
      <c r="A278" s="22"/>
      <c r="B278" s="22"/>
      <c r="C278" s="22"/>
      <c r="D278" s="22"/>
      <c r="E278" s="22"/>
      <c r="F278" s="22"/>
      <c r="G278" s="22"/>
      <c r="H278" s="22"/>
      <c r="I278" s="22"/>
      <c r="J278" s="22">
        <v>162</v>
      </c>
      <c r="K278" s="22">
        <v>15</v>
      </c>
      <c r="L278" s="22"/>
    </row>
    <row r="279" spans="1:12" x14ac:dyDescent="0.25">
      <c r="A279" s="10">
        <v>43678</v>
      </c>
    </row>
    <row r="280" spans="1:12" x14ac:dyDescent="0.25">
      <c r="B280" s="5" t="s">
        <v>602</v>
      </c>
      <c r="L280" s="5" t="s">
        <v>603</v>
      </c>
    </row>
    <row r="281" spans="1:12" x14ac:dyDescent="0.25">
      <c r="B281" s="5" t="s">
        <v>604</v>
      </c>
      <c r="L281" s="5" t="s">
        <v>462</v>
      </c>
    </row>
    <row r="282" spans="1:12" x14ac:dyDescent="0.25">
      <c r="B282" s="5" t="s">
        <v>605</v>
      </c>
      <c r="E282">
        <v>110</v>
      </c>
    </row>
    <row r="283" spans="1:12" x14ac:dyDescent="0.25">
      <c r="B283" s="5" t="s">
        <v>606</v>
      </c>
      <c r="E283">
        <v>3.5</v>
      </c>
    </row>
    <row r="284" spans="1:12" x14ac:dyDescent="0.25">
      <c r="A284" s="10">
        <v>43680</v>
      </c>
    </row>
    <row r="285" spans="1:12" x14ac:dyDescent="0.25">
      <c r="B285" s="5" t="s">
        <v>607</v>
      </c>
      <c r="E285">
        <v>45</v>
      </c>
    </row>
    <row r="286" spans="1:12" x14ac:dyDescent="0.25">
      <c r="B286" s="5" t="s">
        <v>608</v>
      </c>
      <c r="E286">
        <v>35</v>
      </c>
    </row>
    <row r="287" spans="1:12" x14ac:dyDescent="0.25">
      <c r="A287" s="22"/>
      <c r="B287" s="22"/>
      <c r="C287" s="22"/>
      <c r="D287" s="22"/>
      <c r="E287" s="22"/>
      <c r="F287" s="22"/>
      <c r="G287" s="22"/>
      <c r="H287" s="22"/>
      <c r="I287" s="22"/>
      <c r="J287" s="22">
        <v>193.5</v>
      </c>
      <c r="K287" s="22"/>
      <c r="L287" s="22"/>
    </row>
    <row r="288" spans="1:12" x14ac:dyDescent="0.25">
      <c r="A288" s="10">
        <v>43681</v>
      </c>
    </row>
    <row r="289" spans="1:12" x14ac:dyDescent="0.25">
      <c r="B289" t="s">
        <v>609</v>
      </c>
    </row>
    <row r="290" spans="1:12" x14ac:dyDescent="0.25">
      <c r="A290" s="10">
        <v>43682</v>
      </c>
    </row>
    <row r="291" spans="1:12" x14ac:dyDescent="0.25">
      <c r="B291" t="s">
        <v>610</v>
      </c>
    </row>
    <row r="292" spans="1:12" x14ac:dyDescent="0.25">
      <c r="B292" t="s">
        <v>611</v>
      </c>
    </row>
    <row r="293" spans="1:12" x14ac:dyDescent="0.25">
      <c r="A293" s="22"/>
      <c r="B293" s="22"/>
      <c r="C293" s="22"/>
      <c r="D293" s="22"/>
      <c r="E293" s="22"/>
      <c r="F293" s="22"/>
      <c r="G293" s="22"/>
      <c r="H293" s="22"/>
      <c r="I293" s="22"/>
      <c r="J293" s="22">
        <v>898</v>
      </c>
      <c r="K293" s="22"/>
      <c r="L293" s="22"/>
    </row>
    <row r="294" spans="1:12" x14ac:dyDescent="0.25">
      <c r="A294" s="22"/>
      <c r="B294" s="22"/>
      <c r="C294" s="22"/>
      <c r="D294" s="22"/>
      <c r="E294" s="22"/>
      <c r="F294" s="22"/>
      <c r="G294" s="22"/>
      <c r="H294" s="22"/>
      <c r="I294" s="22"/>
      <c r="J294" s="22">
        <v>162</v>
      </c>
      <c r="K294" s="22"/>
      <c r="L294" s="22"/>
    </row>
    <row r="295" spans="1:12" x14ac:dyDescent="0.25">
      <c r="A295" s="10">
        <v>43694</v>
      </c>
      <c r="B295">
        <v>35</v>
      </c>
    </row>
    <row r="296" spans="1:12" x14ac:dyDescent="0.25">
      <c r="B296">
        <v>150</v>
      </c>
    </row>
    <row r="297" spans="1:12" x14ac:dyDescent="0.25">
      <c r="B297">
        <v>260</v>
      </c>
    </row>
    <row r="298" spans="1:12" x14ac:dyDescent="0.25">
      <c r="A298" s="22"/>
      <c r="B298" s="22"/>
      <c r="C298" s="22"/>
      <c r="D298" s="22"/>
      <c r="E298" s="22"/>
      <c r="F298" s="22"/>
      <c r="G298" s="22"/>
      <c r="H298" s="22"/>
      <c r="I298" s="22"/>
      <c r="J298" s="22">
        <v>445</v>
      </c>
      <c r="K298" s="22"/>
      <c r="L298" s="22"/>
    </row>
  </sheetData>
  <phoneticPr fontId="16" type="noConversion"/>
  <pageMargins left="0.7" right="0.7" top="0.75" bottom="0.75" header="0.3" footer="0.3"/>
  <pageSetup paperSize="9" orientation="portrai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9"/>
  <sheetViews>
    <sheetView tabSelected="1" workbookViewId="0">
      <selection activeCell="G20" sqref="G20"/>
    </sheetView>
  </sheetViews>
  <sheetFormatPr defaultColWidth="9" defaultRowHeight="14.4" x14ac:dyDescent="0.25"/>
  <sheetData>
    <row r="1" spans="1:2" x14ac:dyDescent="0.25">
      <c r="A1" s="20" t="s">
        <v>612</v>
      </c>
      <c r="B1" s="20" t="s">
        <v>193</v>
      </c>
    </row>
    <row r="2" spans="1:2" x14ac:dyDescent="0.25">
      <c r="A2" s="21" t="s">
        <v>612</v>
      </c>
      <c r="B2" s="21" t="s">
        <v>613</v>
      </c>
    </row>
    <row r="3" spans="1:2" x14ac:dyDescent="0.25">
      <c r="A3" t="s">
        <v>525</v>
      </c>
      <c r="B3" t="s">
        <v>215</v>
      </c>
    </row>
    <row r="4" spans="1:2" x14ac:dyDescent="0.25">
      <c r="A4" t="s">
        <v>525</v>
      </c>
      <c r="B4" t="s">
        <v>526</v>
      </c>
    </row>
    <row r="5" spans="1:2" x14ac:dyDescent="0.25">
      <c r="A5" s="22" t="s">
        <v>528</v>
      </c>
      <c r="B5" s="22" t="s">
        <v>246</v>
      </c>
    </row>
    <row r="6" spans="1:2" x14ac:dyDescent="0.25">
      <c r="A6" s="5" t="s">
        <v>614</v>
      </c>
      <c r="B6" s="5" t="s">
        <v>526</v>
      </c>
    </row>
    <row r="7" spans="1:2" x14ac:dyDescent="0.25">
      <c r="A7" s="5" t="s">
        <v>614</v>
      </c>
      <c r="B7" s="5" t="s">
        <v>615</v>
      </c>
    </row>
    <row r="8" spans="1:2" x14ac:dyDescent="0.25">
      <c r="A8" t="s">
        <v>616</v>
      </c>
      <c r="B8" t="s">
        <v>193</v>
      </c>
    </row>
    <row r="14" spans="1:2" ht="13.8" customHeight="1" x14ac:dyDescent="0.25"/>
    <row r="17" spans="1:1" x14ac:dyDescent="0.25">
      <c r="A17" t="s">
        <v>617</v>
      </c>
    </row>
    <row r="18" spans="1:1" ht="17.399999999999999" customHeight="1" x14ac:dyDescent="0.25">
      <c r="A18" t="s">
        <v>618</v>
      </c>
    </row>
    <row r="19" spans="1:1" x14ac:dyDescent="0.25">
      <c r="A19" t="s">
        <v>819</v>
      </c>
    </row>
  </sheetData>
  <phoneticPr fontId="16" type="noConversion"/>
  <pageMargins left="0.7" right="0.7" top="0.75" bottom="0.75" header="0.3" footer="0.3"/>
  <pageSetup paperSize="9" orientation="portrait"/>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5"/>
  <sheetViews>
    <sheetView workbookViewId="0">
      <selection activeCell="C28" sqref="C28"/>
    </sheetView>
  </sheetViews>
  <sheetFormatPr defaultColWidth="9" defaultRowHeight="14.4" x14ac:dyDescent="0.25"/>
  <cols>
    <col min="1" max="1" width="9.5546875" customWidth="1"/>
  </cols>
  <sheetData>
    <row r="1" spans="1:6" x14ac:dyDescent="0.25">
      <c r="A1" s="17"/>
      <c r="B1" s="18" t="s">
        <v>619</v>
      </c>
      <c r="C1" s="17"/>
      <c r="D1" s="17"/>
      <c r="E1" s="17"/>
      <c r="F1" s="17">
        <v>38</v>
      </c>
    </row>
    <row r="2" spans="1:6" x14ac:dyDescent="0.25">
      <c r="A2" s="17"/>
      <c r="B2" s="18" t="s">
        <v>620</v>
      </c>
      <c r="C2" s="17"/>
      <c r="D2" s="17"/>
      <c r="E2" s="17"/>
      <c r="F2" s="17">
        <v>76</v>
      </c>
    </row>
    <row r="3" spans="1:6" x14ac:dyDescent="0.25">
      <c r="A3" s="17"/>
      <c r="B3" s="18" t="s">
        <v>621</v>
      </c>
      <c r="C3" s="17"/>
      <c r="D3" s="17"/>
      <c r="E3" s="17"/>
      <c r="F3" s="17">
        <v>190</v>
      </c>
    </row>
    <row r="4" spans="1:6" x14ac:dyDescent="0.25">
      <c r="A4" s="17"/>
      <c r="B4" s="18" t="s">
        <v>622</v>
      </c>
      <c r="C4" s="17"/>
      <c r="D4" s="17"/>
      <c r="E4" s="17"/>
      <c r="F4" s="17">
        <v>38</v>
      </c>
    </row>
    <row r="5" spans="1:6" x14ac:dyDescent="0.25">
      <c r="A5" s="17"/>
      <c r="B5" s="18" t="s">
        <v>623</v>
      </c>
      <c r="C5" s="17"/>
      <c r="D5" s="17"/>
      <c r="E5" s="17"/>
      <c r="F5" s="17">
        <v>38</v>
      </c>
    </row>
    <row r="6" spans="1:6" x14ac:dyDescent="0.25">
      <c r="A6" s="17"/>
      <c r="B6" s="18" t="s">
        <v>624</v>
      </c>
      <c r="C6" s="17"/>
      <c r="D6" s="17"/>
      <c r="E6" s="17"/>
      <c r="F6" s="17">
        <v>38</v>
      </c>
    </row>
    <row r="7" spans="1:6" x14ac:dyDescent="0.25">
      <c r="A7" s="17"/>
      <c r="B7" s="18" t="s">
        <v>619</v>
      </c>
      <c r="C7" s="17"/>
      <c r="D7" s="17"/>
      <c r="E7" s="17"/>
      <c r="F7" s="17">
        <v>38</v>
      </c>
    </row>
    <row r="8" spans="1:6" x14ac:dyDescent="0.25">
      <c r="A8" s="17"/>
      <c r="B8" s="18" t="s">
        <v>625</v>
      </c>
      <c r="C8" s="17"/>
      <c r="D8" s="17"/>
      <c r="E8" s="17"/>
      <c r="F8" s="17">
        <v>38</v>
      </c>
    </row>
    <row r="9" spans="1:6" x14ac:dyDescent="0.25">
      <c r="A9" s="17"/>
      <c r="B9" s="18" t="s">
        <v>626</v>
      </c>
      <c r="C9" s="17"/>
      <c r="D9" s="17"/>
      <c r="E9" s="17"/>
      <c r="F9" s="17"/>
    </row>
    <row r="10" spans="1:6" x14ac:dyDescent="0.25">
      <c r="A10" s="19">
        <v>43714</v>
      </c>
      <c r="B10" s="18" t="s">
        <v>627</v>
      </c>
      <c r="C10" s="17"/>
      <c r="D10" s="17"/>
      <c r="E10" s="17"/>
      <c r="F10" s="17"/>
    </row>
    <row r="11" spans="1:6" x14ac:dyDescent="0.25">
      <c r="A11" s="17"/>
      <c r="B11" s="18" t="s">
        <v>628</v>
      </c>
      <c r="C11" s="17"/>
      <c r="D11" s="17"/>
      <c r="E11" s="17"/>
      <c r="F11" s="17"/>
    </row>
    <row r="12" spans="1:6" x14ac:dyDescent="0.25">
      <c r="A12" s="17"/>
      <c r="B12" s="18" t="s">
        <v>629</v>
      </c>
      <c r="C12" s="17"/>
      <c r="D12" s="17"/>
      <c r="E12" s="17"/>
      <c r="F12" s="17"/>
    </row>
    <row r="13" spans="1:6" x14ac:dyDescent="0.25">
      <c r="A13" s="17"/>
      <c r="B13" s="18" t="s">
        <v>630</v>
      </c>
      <c r="C13" s="17"/>
      <c r="D13" s="17"/>
      <c r="E13" s="17"/>
      <c r="F13" s="17"/>
    </row>
    <row r="14" spans="1:6" x14ac:dyDescent="0.25">
      <c r="A14" s="17"/>
      <c r="B14" s="18" t="s">
        <v>631</v>
      </c>
      <c r="C14" s="17"/>
      <c r="D14" s="17"/>
      <c r="E14" s="17"/>
      <c r="F14" s="17"/>
    </row>
    <row r="15" spans="1:6" x14ac:dyDescent="0.25">
      <c r="A15" s="17"/>
      <c r="B15" s="18" t="s">
        <v>632</v>
      </c>
      <c r="C15" s="17"/>
      <c r="D15" s="17"/>
      <c r="E15" s="17"/>
      <c r="F15" s="17"/>
    </row>
    <row r="16" spans="1:6" x14ac:dyDescent="0.25">
      <c r="A16" s="17"/>
      <c r="B16" s="18" t="s">
        <v>628</v>
      </c>
      <c r="C16" s="17"/>
      <c r="D16" s="17"/>
      <c r="E16" s="17"/>
      <c r="F16" s="17"/>
    </row>
    <row r="17" spans="1:6" x14ac:dyDescent="0.25">
      <c r="A17" s="17"/>
      <c r="B17" s="18" t="s">
        <v>633</v>
      </c>
      <c r="C17" s="17"/>
      <c r="D17" s="17"/>
      <c r="E17" s="17"/>
      <c r="F17" s="17"/>
    </row>
    <row r="18" spans="1:6" x14ac:dyDescent="0.25">
      <c r="A18" s="17"/>
      <c r="B18" s="18" t="s">
        <v>623</v>
      </c>
      <c r="C18" s="17"/>
      <c r="D18" s="17"/>
      <c r="E18" s="17"/>
      <c r="F18" s="17"/>
    </row>
    <row r="19" spans="1:6" x14ac:dyDescent="0.25">
      <c r="A19" s="17"/>
      <c r="B19" s="18" t="s">
        <v>634</v>
      </c>
      <c r="C19" s="17"/>
      <c r="D19" s="17"/>
      <c r="E19" s="17"/>
      <c r="F19" s="17"/>
    </row>
    <row r="20" spans="1:6" x14ac:dyDescent="0.25">
      <c r="A20" s="17"/>
      <c r="B20" s="18" t="s">
        <v>635</v>
      </c>
      <c r="C20" s="17"/>
      <c r="D20" s="17"/>
      <c r="E20" s="17"/>
      <c r="F20" s="17"/>
    </row>
    <row r="21" spans="1:6" x14ac:dyDescent="0.25">
      <c r="A21" s="19">
        <v>43730</v>
      </c>
      <c r="B21" s="18" t="s">
        <v>636</v>
      </c>
      <c r="C21" s="17"/>
      <c r="D21" s="17"/>
      <c r="E21" s="17"/>
      <c r="F21" s="17"/>
    </row>
    <row r="22" spans="1:6" x14ac:dyDescent="0.25">
      <c r="A22" s="17"/>
      <c r="B22" s="17"/>
      <c r="C22" s="17"/>
      <c r="D22" s="17"/>
      <c r="E22" s="17"/>
      <c r="F22" s="17"/>
    </row>
    <row r="23" spans="1:6" x14ac:dyDescent="0.25">
      <c r="A23" s="19">
        <v>43734</v>
      </c>
      <c r="B23" s="17"/>
      <c r="C23" s="17"/>
      <c r="D23" s="17"/>
      <c r="E23" s="17"/>
      <c r="F23" s="17"/>
    </row>
    <row r="24" spans="1:6" x14ac:dyDescent="0.25">
      <c r="A24" s="10">
        <v>43736</v>
      </c>
      <c r="B24" t="s">
        <v>637</v>
      </c>
      <c r="D24">
        <v>30</v>
      </c>
      <c r="E24">
        <v>2</v>
      </c>
      <c r="F24">
        <f>D24*E24</f>
        <v>60</v>
      </c>
    </row>
    <row r="25" spans="1:6" x14ac:dyDescent="0.25">
      <c r="B25" t="s">
        <v>638</v>
      </c>
      <c r="D25">
        <v>45</v>
      </c>
      <c r="E25">
        <v>1</v>
      </c>
      <c r="F25">
        <f>D25*E25</f>
        <v>45</v>
      </c>
    </row>
  </sheetData>
  <phoneticPr fontId="16" type="noConversion"/>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7"/>
  <sheetViews>
    <sheetView workbookViewId="0">
      <selection activeCell="E12" sqref="E12"/>
    </sheetView>
  </sheetViews>
  <sheetFormatPr defaultRowHeight="14.4" x14ac:dyDescent="0.25"/>
  <cols>
    <col min="1" max="1" width="19.21875" customWidth="1"/>
    <col min="8" max="8" width="10.5546875" bestFit="1" customWidth="1"/>
  </cols>
  <sheetData>
    <row r="1" spans="1:8" x14ac:dyDescent="0.25">
      <c r="A1" t="s">
        <v>806</v>
      </c>
      <c r="B1">
        <v>25</v>
      </c>
      <c r="C1">
        <v>1</v>
      </c>
      <c r="D1">
        <f t="shared" ref="D1:D7" si="0">B1*C1</f>
        <v>25</v>
      </c>
    </row>
    <row r="2" spans="1:8" x14ac:dyDescent="0.25">
      <c r="A2" s="98" t="s">
        <v>807</v>
      </c>
      <c r="B2">
        <v>45</v>
      </c>
      <c r="C2">
        <v>1</v>
      </c>
      <c r="D2">
        <f t="shared" si="0"/>
        <v>45</v>
      </c>
    </row>
    <row r="3" spans="1:8" x14ac:dyDescent="0.25">
      <c r="A3" s="98" t="s">
        <v>809</v>
      </c>
      <c r="B3">
        <v>45</v>
      </c>
      <c r="C3">
        <v>1</v>
      </c>
      <c r="D3">
        <f t="shared" si="0"/>
        <v>45</v>
      </c>
    </row>
    <row r="4" spans="1:8" x14ac:dyDescent="0.25">
      <c r="A4" s="98" t="s">
        <v>808</v>
      </c>
      <c r="B4">
        <v>6</v>
      </c>
      <c r="C4">
        <v>1</v>
      </c>
      <c r="D4">
        <f t="shared" si="0"/>
        <v>6</v>
      </c>
    </row>
    <row r="5" spans="1:8" x14ac:dyDescent="0.25">
      <c r="A5" s="98" t="s">
        <v>810</v>
      </c>
      <c r="B5">
        <v>45</v>
      </c>
      <c r="C5">
        <v>1</v>
      </c>
      <c r="D5">
        <f t="shared" si="0"/>
        <v>45</v>
      </c>
    </row>
    <row r="6" spans="1:8" x14ac:dyDescent="0.25">
      <c r="A6" s="98" t="s">
        <v>811</v>
      </c>
      <c r="B6">
        <v>120</v>
      </c>
      <c r="C6">
        <v>1</v>
      </c>
      <c r="D6">
        <f t="shared" si="0"/>
        <v>120</v>
      </c>
    </row>
    <row r="7" spans="1:8" x14ac:dyDescent="0.25">
      <c r="A7" s="98" t="s">
        <v>812</v>
      </c>
      <c r="B7">
        <v>45</v>
      </c>
      <c r="C7">
        <v>1</v>
      </c>
      <c r="D7">
        <f t="shared" si="0"/>
        <v>45</v>
      </c>
      <c r="F7">
        <f>SUM(D1:D7)</f>
        <v>331</v>
      </c>
      <c r="H7" s="10">
        <v>43736</v>
      </c>
    </row>
  </sheetData>
  <phoneticPr fontId="17" type="noConversion"/>
  <pageMargins left="0.7" right="0.7" top="0.75" bottom="0.75" header="0.3" footer="0.3"/>
  <pageSetup paperSize="0" orientation="portrait" horizontalDpi="0" verticalDpi="0" copies="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27" sqref="L27"/>
    </sheetView>
  </sheetViews>
  <sheetFormatPr defaultColWidth="9" defaultRowHeight="14.4" x14ac:dyDescent="0.25"/>
  <sheetData/>
  <phoneticPr fontId="16" type="noConversion"/>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24"/>
  <sheetViews>
    <sheetView topLeftCell="A10" zoomScale="85" zoomScaleNormal="85" workbookViewId="0">
      <selection activeCell="E22" sqref="E22"/>
    </sheetView>
  </sheetViews>
  <sheetFormatPr defaultColWidth="9" defaultRowHeight="14.4" x14ac:dyDescent="0.25"/>
  <cols>
    <col min="1" max="1" width="11.44140625" customWidth="1"/>
    <col min="2" max="2" width="14.33203125" customWidth="1"/>
    <col min="3" max="3" width="31.6640625" customWidth="1"/>
    <col min="4" max="4" width="13.77734375" customWidth="1"/>
  </cols>
  <sheetData>
    <row r="1" spans="1:3" x14ac:dyDescent="0.25">
      <c r="A1" s="10">
        <v>43565</v>
      </c>
    </row>
    <row r="2" spans="1:3" x14ac:dyDescent="0.25">
      <c r="B2" s="5" t="s">
        <v>639</v>
      </c>
      <c r="C2" s="5" t="s">
        <v>640</v>
      </c>
    </row>
    <row r="3" spans="1:3" x14ac:dyDescent="0.25">
      <c r="B3" s="5" t="s">
        <v>641</v>
      </c>
      <c r="C3" s="5" t="s">
        <v>642</v>
      </c>
    </row>
    <row r="4" spans="1:3" x14ac:dyDescent="0.25">
      <c r="A4" s="10">
        <v>43567</v>
      </c>
    </row>
    <row r="5" spans="1:3" x14ac:dyDescent="0.25">
      <c r="B5" s="5" t="s">
        <v>643</v>
      </c>
    </row>
    <row r="6" spans="1:3" x14ac:dyDescent="0.25">
      <c r="B6" s="5" t="s">
        <v>644</v>
      </c>
    </row>
    <row r="7" spans="1:3" x14ac:dyDescent="0.25">
      <c r="A7" s="10">
        <v>43570</v>
      </c>
    </row>
    <row r="8" spans="1:3" x14ac:dyDescent="0.25">
      <c r="B8" s="5" t="s">
        <v>645</v>
      </c>
    </row>
    <row r="9" spans="1:3" x14ac:dyDescent="0.25">
      <c r="A9" s="96" t="s">
        <v>646</v>
      </c>
    </row>
    <row r="10" spans="1:3" x14ac:dyDescent="0.25">
      <c r="A10" s="10">
        <v>43571</v>
      </c>
    </row>
    <row r="11" spans="1:3" x14ac:dyDescent="0.25">
      <c r="B11" s="5"/>
    </row>
    <row r="12" spans="1:3" x14ac:dyDescent="0.25">
      <c r="B12" s="5" t="s">
        <v>647</v>
      </c>
    </row>
    <row r="13" spans="1:3" x14ac:dyDescent="0.25">
      <c r="B13" s="5" t="s">
        <v>648</v>
      </c>
    </row>
    <row r="14" spans="1:3" x14ac:dyDescent="0.25">
      <c r="B14" s="5" t="s">
        <v>649</v>
      </c>
    </row>
    <row r="15" spans="1:3" x14ac:dyDescent="0.25">
      <c r="B15" s="5" t="s">
        <v>644</v>
      </c>
    </row>
    <row r="16" spans="1:3" x14ac:dyDescent="0.25">
      <c r="B16" s="5"/>
      <c r="C16" s="5" t="s">
        <v>650</v>
      </c>
    </row>
    <row r="17" spans="1:3" x14ac:dyDescent="0.25">
      <c r="B17" s="5"/>
      <c r="C17" s="5"/>
    </row>
    <row r="18" spans="1:3" x14ac:dyDescent="0.25">
      <c r="B18" s="5"/>
      <c r="C18" s="5" t="s">
        <v>651</v>
      </c>
    </row>
    <row r="19" spans="1:3" x14ac:dyDescent="0.25">
      <c r="B19" s="5"/>
      <c r="C19" s="5"/>
    </row>
    <row r="20" spans="1:3" x14ac:dyDescent="0.25">
      <c r="B20" t="s">
        <v>652</v>
      </c>
    </row>
    <row r="22" spans="1:3" x14ac:dyDescent="0.25">
      <c r="A22" s="11">
        <v>43579</v>
      </c>
    </row>
    <row r="26" spans="1:3" x14ac:dyDescent="0.25">
      <c r="A26" s="10">
        <v>43583</v>
      </c>
    </row>
    <row r="27" spans="1:3" x14ac:dyDescent="0.25">
      <c r="B27" s="5" t="s">
        <v>653</v>
      </c>
    </row>
    <row r="29" spans="1:3" x14ac:dyDescent="0.25">
      <c r="A29" s="10">
        <v>43584</v>
      </c>
    </row>
    <row r="30" spans="1:3" x14ac:dyDescent="0.25">
      <c r="B30" s="5" t="s">
        <v>654</v>
      </c>
    </row>
    <row r="33" spans="1:5" x14ac:dyDescent="0.25">
      <c r="A33" s="10">
        <v>43595</v>
      </c>
    </row>
    <row r="34" spans="1:5" x14ac:dyDescent="0.25">
      <c r="B34" s="12">
        <v>0.39722222222222198</v>
      </c>
      <c r="C34" t="s">
        <v>655</v>
      </c>
      <c r="D34" t="s">
        <v>640</v>
      </c>
      <c r="E34" t="s">
        <v>656</v>
      </c>
    </row>
    <row r="35" spans="1:5" x14ac:dyDescent="0.25">
      <c r="C35" t="s">
        <v>657</v>
      </c>
      <c r="E35" t="s">
        <v>658</v>
      </c>
    </row>
    <row r="36" spans="1:5" x14ac:dyDescent="0.25">
      <c r="C36" t="s">
        <v>659</v>
      </c>
      <c r="D36" t="s">
        <v>640</v>
      </c>
      <c r="E36" t="s">
        <v>660</v>
      </c>
    </row>
    <row r="38" spans="1:5" x14ac:dyDescent="0.25">
      <c r="A38" s="10">
        <v>43596</v>
      </c>
    </row>
    <row r="39" spans="1:5" x14ac:dyDescent="0.25">
      <c r="C39" t="s">
        <v>661</v>
      </c>
    </row>
    <row r="40" spans="1:5" x14ac:dyDescent="0.25">
      <c r="C40" t="s">
        <v>662</v>
      </c>
    </row>
    <row r="41" spans="1:5" x14ac:dyDescent="0.25">
      <c r="C41" s="13" t="s">
        <v>657</v>
      </c>
    </row>
    <row r="42" spans="1:5" x14ac:dyDescent="0.25">
      <c r="C42" s="13" t="s">
        <v>659</v>
      </c>
      <c r="E42" t="s">
        <v>663</v>
      </c>
    </row>
    <row r="43" spans="1:5" x14ac:dyDescent="0.25">
      <c r="C43" s="13" t="s">
        <v>664</v>
      </c>
    </row>
    <row r="44" spans="1:5" x14ac:dyDescent="0.25">
      <c r="C44" s="13" t="s">
        <v>665</v>
      </c>
    </row>
    <row r="45" spans="1:5" x14ac:dyDescent="0.25">
      <c r="C45" s="13" t="s">
        <v>666</v>
      </c>
    </row>
    <row r="46" spans="1:5" x14ac:dyDescent="0.25">
      <c r="A46" s="11">
        <v>43598</v>
      </c>
    </row>
    <row r="47" spans="1:5" x14ac:dyDescent="0.25">
      <c r="C47" s="13" t="s">
        <v>657</v>
      </c>
    </row>
    <row r="48" spans="1:5" x14ac:dyDescent="0.25">
      <c r="C48" s="13" t="s">
        <v>659</v>
      </c>
    </row>
    <row r="49" spans="1:5" x14ac:dyDescent="0.25">
      <c r="C49" s="13" t="s">
        <v>664</v>
      </c>
    </row>
    <row r="50" spans="1:5" x14ac:dyDescent="0.25">
      <c r="C50" s="13" t="s">
        <v>665</v>
      </c>
    </row>
    <row r="51" spans="1:5" x14ac:dyDescent="0.25">
      <c r="C51" s="13" t="s">
        <v>666</v>
      </c>
    </row>
    <row r="52" spans="1:5" x14ac:dyDescent="0.25">
      <c r="C52" s="14" t="s">
        <v>667</v>
      </c>
      <c r="E52" s="5" t="s">
        <v>642</v>
      </c>
    </row>
    <row r="53" spans="1:5" x14ac:dyDescent="0.25">
      <c r="C53" s="15" t="s">
        <v>668</v>
      </c>
    </row>
    <row r="54" spans="1:5" x14ac:dyDescent="0.25">
      <c r="D54" s="5" t="s">
        <v>669</v>
      </c>
    </row>
    <row r="56" spans="1:5" x14ac:dyDescent="0.25">
      <c r="A56" s="10">
        <v>43607</v>
      </c>
    </row>
    <row r="57" spans="1:5" x14ac:dyDescent="0.25">
      <c r="B57">
        <v>1</v>
      </c>
      <c r="C57" s="5" t="s">
        <v>670</v>
      </c>
      <c r="D57" s="5" t="s">
        <v>642</v>
      </c>
    </row>
    <row r="58" spans="1:5" x14ac:dyDescent="0.25">
      <c r="B58">
        <v>2</v>
      </c>
      <c r="C58" s="5" t="s">
        <v>671</v>
      </c>
      <c r="D58" s="5" t="s">
        <v>642</v>
      </c>
    </row>
    <row r="59" spans="1:5" x14ac:dyDescent="0.25">
      <c r="B59">
        <v>3</v>
      </c>
      <c r="C59" s="5" t="s">
        <v>672</v>
      </c>
    </row>
    <row r="60" spans="1:5" x14ac:dyDescent="0.25">
      <c r="B60">
        <v>4</v>
      </c>
      <c r="C60" s="5" t="s">
        <v>673</v>
      </c>
      <c r="D60" t="s">
        <v>640</v>
      </c>
    </row>
    <row r="61" spans="1:5" x14ac:dyDescent="0.25">
      <c r="B61">
        <v>5</v>
      </c>
      <c r="C61" s="5" t="s">
        <v>674</v>
      </c>
    </row>
    <row r="62" spans="1:5" x14ac:dyDescent="0.25">
      <c r="B62">
        <v>6</v>
      </c>
      <c r="C62" s="5" t="s">
        <v>675</v>
      </c>
    </row>
    <row r="63" spans="1:5" x14ac:dyDescent="0.25">
      <c r="B63">
        <v>7</v>
      </c>
      <c r="C63" s="5" t="s">
        <v>676</v>
      </c>
    </row>
    <row r="64" spans="1:5" x14ac:dyDescent="0.25">
      <c r="B64">
        <v>8</v>
      </c>
      <c r="C64" s="5" t="s">
        <v>677</v>
      </c>
    </row>
    <row r="66" spans="1:3" x14ac:dyDescent="0.25">
      <c r="A66" s="10">
        <v>43608</v>
      </c>
    </row>
    <row r="67" spans="1:3" x14ac:dyDescent="0.25">
      <c r="C67" s="5" t="s">
        <v>672</v>
      </c>
    </row>
    <row r="68" spans="1:3" x14ac:dyDescent="0.25">
      <c r="C68" s="5" t="s">
        <v>678</v>
      </c>
    </row>
    <row r="69" spans="1:3" x14ac:dyDescent="0.25">
      <c r="C69" s="5" t="s">
        <v>675</v>
      </c>
    </row>
    <row r="70" spans="1:3" x14ac:dyDescent="0.25">
      <c r="C70" s="5" t="s">
        <v>676</v>
      </c>
    </row>
    <row r="71" spans="1:3" x14ac:dyDescent="0.25">
      <c r="C71" s="5" t="s">
        <v>676</v>
      </c>
    </row>
    <row r="72" spans="1:3" x14ac:dyDescent="0.25">
      <c r="C72" s="5" t="s">
        <v>673</v>
      </c>
    </row>
    <row r="73" spans="1:3" x14ac:dyDescent="0.25">
      <c r="C73" s="5" t="s">
        <v>679</v>
      </c>
    </row>
    <row r="75" spans="1:3" x14ac:dyDescent="0.25">
      <c r="A75" s="10">
        <v>43610</v>
      </c>
    </row>
    <row r="76" spans="1:3" x14ac:dyDescent="0.25">
      <c r="C76" s="5" t="s">
        <v>672</v>
      </c>
    </row>
    <row r="77" spans="1:3" x14ac:dyDescent="0.25">
      <c r="C77" s="5" t="s">
        <v>678</v>
      </c>
    </row>
    <row r="78" spans="1:3" x14ac:dyDescent="0.25">
      <c r="C78" s="5" t="s">
        <v>675</v>
      </c>
    </row>
    <row r="79" spans="1:3" x14ac:dyDescent="0.25">
      <c r="C79" s="5" t="s">
        <v>676</v>
      </c>
    </row>
    <row r="80" spans="1:3" x14ac:dyDescent="0.25">
      <c r="C80" s="5" t="s">
        <v>676</v>
      </c>
    </row>
    <row r="81" spans="1:4" x14ac:dyDescent="0.25">
      <c r="C81" s="5" t="s">
        <v>673</v>
      </c>
    </row>
    <row r="82" spans="1:4" x14ac:dyDescent="0.25">
      <c r="C82" s="5" t="s">
        <v>679</v>
      </c>
    </row>
    <row r="87" spans="1:4" x14ac:dyDescent="0.25">
      <c r="A87" s="10">
        <v>43627</v>
      </c>
    </row>
    <row r="88" spans="1:4" x14ac:dyDescent="0.25">
      <c r="C88" t="s">
        <v>680</v>
      </c>
      <c r="D88" s="5" t="s">
        <v>681</v>
      </c>
    </row>
    <row r="89" spans="1:4" x14ac:dyDescent="0.25">
      <c r="C89" t="s">
        <v>682</v>
      </c>
      <c r="D89" s="5" t="s">
        <v>681</v>
      </c>
    </row>
    <row r="90" spans="1:4" x14ac:dyDescent="0.25">
      <c r="C90" t="s">
        <v>683</v>
      </c>
      <c r="D90" s="5" t="s">
        <v>681</v>
      </c>
    </row>
    <row r="91" spans="1:4" x14ac:dyDescent="0.25">
      <c r="C91" t="s">
        <v>684</v>
      </c>
      <c r="D91" s="5"/>
    </row>
    <row r="92" spans="1:4" x14ac:dyDescent="0.25">
      <c r="C92" t="s">
        <v>653</v>
      </c>
      <c r="D92" s="5" t="s">
        <v>685</v>
      </c>
    </row>
    <row r="93" spans="1:4" x14ac:dyDescent="0.25">
      <c r="C93" s="5" t="s">
        <v>686</v>
      </c>
      <c r="D93" s="5" t="s">
        <v>685</v>
      </c>
    </row>
    <row r="95" spans="1:4" x14ac:dyDescent="0.25">
      <c r="A95" s="10">
        <v>43628</v>
      </c>
    </row>
    <row r="96" spans="1:4" x14ac:dyDescent="0.25">
      <c r="C96" t="s">
        <v>680</v>
      </c>
      <c r="D96" s="5"/>
    </row>
    <row r="97" spans="1:4" x14ac:dyDescent="0.25">
      <c r="C97" t="s">
        <v>682</v>
      </c>
      <c r="D97" s="5"/>
    </row>
    <row r="98" spans="1:4" x14ac:dyDescent="0.25">
      <c r="C98" t="s">
        <v>683</v>
      </c>
      <c r="D98" s="5"/>
    </row>
    <row r="99" spans="1:4" x14ac:dyDescent="0.25">
      <c r="C99" t="s">
        <v>684</v>
      </c>
      <c r="D99" s="5"/>
    </row>
    <row r="100" spans="1:4" x14ac:dyDescent="0.25">
      <c r="C100" t="s">
        <v>653</v>
      </c>
      <c r="D100" s="5"/>
    </row>
    <row r="101" spans="1:4" x14ac:dyDescent="0.25">
      <c r="C101" s="5" t="s">
        <v>686</v>
      </c>
      <c r="D101" s="5"/>
    </row>
    <row r="102" spans="1:4" x14ac:dyDescent="0.25">
      <c r="C102" s="5" t="s">
        <v>687</v>
      </c>
    </row>
    <row r="103" spans="1:4" x14ac:dyDescent="0.25">
      <c r="C103" s="5" t="s">
        <v>688</v>
      </c>
    </row>
    <row r="104" spans="1:4" x14ac:dyDescent="0.25">
      <c r="C104" s="5" t="s">
        <v>689</v>
      </c>
      <c r="D104" s="5" t="s">
        <v>690</v>
      </c>
    </row>
    <row r="105" spans="1:4" x14ac:dyDescent="0.25">
      <c r="C105" s="5" t="s">
        <v>691</v>
      </c>
    </row>
    <row r="106" spans="1:4" x14ac:dyDescent="0.25">
      <c r="C106" s="5" t="s">
        <v>692</v>
      </c>
      <c r="D106" s="5" t="s">
        <v>693</v>
      </c>
    </row>
    <row r="107" spans="1:4" x14ac:dyDescent="0.25">
      <c r="D107" s="16"/>
    </row>
    <row r="108" spans="1:4" x14ac:dyDescent="0.25">
      <c r="A108" s="10">
        <v>43630</v>
      </c>
    </row>
    <row r="109" spans="1:4" x14ac:dyDescent="0.25">
      <c r="C109" t="s">
        <v>680</v>
      </c>
    </row>
    <row r="110" spans="1:4" x14ac:dyDescent="0.25">
      <c r="C110" t="s">
        <v>682</v>
      </c>
    </row>
    <row r="111" spans="1:4" x14ac:dyDescent="0.25">
      <c r="C111" t="s">
        <v>683</v>
      </c>
    </row>
    <row r="112" spans="1:4" x14ac:dyDescent="0.25">
      <c r="C112" t="s">
        <v>684</v>
      </c>
    </row>
    <row r="113" spans="1:4" x14ac:dyDescent="0.25">
      <c r="C113" t="s">
        <v>653</v>
      </c>
    </row>
    <row r="114" spans="1:4" x14ac:dyDescent="0.25">
      <c r="C114" s="5" t="s">
        <v>686</v>
      </c>
    </row>
    <row r="115" spans="1:4" x14ac:dyDescent="0.25">
      <c r="C115" s="5" t="s">
        <v>687</v>
      </c>
    </row>
    <row r="116" spans="1:4" x14ac:dyDescent="0.25">
      <c r="C116" s="5" t="s">
        <v>688</v>
      </c>
    </row>
    <row r="117" spans="1:4" x14ac:dyDescent="0.25">
      <c r="C117" s="5" t="s">
        <v>689</v>
      </c>
    </row>
    <row r="118" spans="1:4" x14ac:dyDescent="0.25">
      <c r="C118" s="5" t="s">
        <v>691</v>
      </c>
    </row>
    <row r="119" spans="1:4" x14ac:dyDescent="0.25">
      <c r="C119" s="5" t="s">
        <v>692</v>
      </c>
    </row>
    <row r="121" spans="1:4" x14ac:dyDescent="0.25">
      <c r="A121" s="10">
        <v>43652</v>
      </c>
    </row>
    <row r="124" spans="1:4" x14ac:dyDescent="0.25">
      <c r="A124" s="10">
        <v>43654</v>
      </c>
      <c r="C124" t="s">
        <v>694</v>
      </c>
      <c r="D124" s="12">
        <v>0.37291666666666701</v>
      </c>
    </row>
  </sheetData>
  <phoneticPr fontId="16" type="noConversion"/>
  <pageMargins left="0.7" right="0.7" top="0.75" bottom="0.75" header="0.3" footer="0.3"/>
  <pageSetup paperSize="9" orientation="portrait"/>
  <extLst>
    <ext xmlns:x14="http://schemas.microsoft.com/office/spreadsheetml/2009/9/main" uri="{CCE6A557-97BC-4b89-ADB6-D9C93CAAB3DF}">
      <x14:dataValidations xmlns:xm="http://schemas.microsoft.com/office/excel/2006/main" count="2">
        <x14:dataValidation type="list" allowBlank="1" showInputMessage="1" showErrorMessage="1">
          <x14:formula1>
            <xm:f>taskDB!$A:$A</xm:f>
          </x14:formula1>
          <xm:sqref>C124</xm:sqref>
        </x14:dataValidation>
        <x14:dataValidation type="list" allowBlank="1" showInputMessage="1" showErrorMessage="1">
          <x14:formula1>
            <xm:f>taskDB!#REF!</xm:f>
          </x14:formula1>
          <xm:sqref>B2:B3</xm:sqref>
        </x14:dataValidation>
      </x14:dataValidations>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7"/>
  <sheetViews>
    <sheetView topLeftCell="A58" workbookViewId="0">
      <selection activeCell="M52" sqref="M52"/>
    </sheetView>
  </sheetViews>
  <sheetFormatPr defaultColWidth="9" defaultRowHeight="14.4" x14ac:dyDescent="0.25"/>
  <cols>
    <col min="2" max="2" width="23.6640625" customWidth="1"/>
  </cols>
  <sheetData>
    <row r="1" spans="1:8" x14ac:dyDescent="0.25">
      <c r="A1">
        <v>1</v>
      </c>
      <c r="B1" t="s">
        <v>697</v>
      </c>
    </row>
    <row r="2" spans="1:8" x14ac:dyDescent="0.25">
      <c r="B2" t="s">
        <v>698</v>
      </c>
    </row>
    <row r="4" spans="1:8" x14ac:dyDescent="0.25">
      <c r="A4">
        <v>2</v>
      </c>
      <c r="B4" t="s">
        <v>699</v>
      </c>
    </row>
    <row r="6" spans="1:8" x14ac:dyDescent="0.25">
      <c r="A6">
        <v>3</v>
      </c>
      <c r="B6" s="5" t="s">
        <v>700</v>
      </c>
    </row>
    <row r="8" spans="1:8" x14ac:dyDescent="0.25">
      <c r="A8">
        <v>4</v>
      </c>
      <c r="B8" t="s">
        <v>701</v>
      </c>
    </row>
    <row r="9" spans="1:8" x14ac:dyDescent="0.25">
      <c r="B9" t="s">
        <v>702</v>
      </c>
    </row>
    <row r="10" spans="1:8" x14ac:dyDescent="0.25">
      <c r="A10">
        <v>5</v>
      </c>
      <c r="B10" s="5" t="s">
        <v>703</v>
      </c>
    </row>
    <row r="11" spans="1:8" x14ac:dyDescent="0.25">
      <c r="B11" s="5" t="s">
        <v>650</v>
      </c>
    </row>
    <row r="12" spans="1:8" x14ac:dyDescent="0.25">
      <c r="B12" s="5"/>
      <c r="C12" s="5" t="s">
        <v>704</v>
      </c>
    </row>
    <row r="13" spans="1:8" x14ac:dyDescent="0.25">
      <c r="B13" s="5"/>
      <c r="C13" s="5"/>
      <c r="D13" s="5" t="s">
        <v>705</v>
      </c>
      <c r="E13" s="5" t="s">
        <v>706</v>
      </c>
      <c r="G13" s="5" t="s">
        <v>707</v>
      </c>
      <c r="H13" s="5" t="s">
        <v>316</v>
      </c>
    </row>
    <row r="14" spans="1:8" x14ac:dyDescent="0.25">
      <c r="B14" s="5"/>
      <c r="C14" s="5"/>
      <c r="D14" s="5" t="s">
        <v>708</v>
      </c>
      <c r="E14" s="5" t="s">
        <v>709</v>
      </c>
    </row>
    <row r="15" spans="1:8" x14ac:dyDescent="0.25">
      <c r="B15" s="5"/>
      <c r="C15" s="5"/>
      <c r="D15" s="5"/>
      <c r="E15" s="5"/>
    </row>
    <row r="16" spans="1:8" x14ac:dyDescent="0.25">
      <c r="B16" s="5"/>
      <c r="C16" s="5"/>
      <c r="D16" s="5"/>
      <c r="E16" s="5"/>
    </row>
    <row r="17" spans="2:12" x14ac:dyDescent="0.25">
      <c r="B17" s="5"/>
      <c r="C17" s="5" t="s">
        <v>710</v>
      </c>
    </row>
    <row r="18" spans="2:12" x14ac:dyDescent="0.25">
      <c r="B18" s="5"/>
      <c r="C18" s="5"/>
      <c r="D18" s="5" t="s">
        <v>711</v>
      </c>
      <c r="E18" s="5" t="s">
        <v>706</v>
      </c>
    </row>
    <row r="19" spans="2:12" x14ac:dyDescent="0.25">
      <c r="B19" s="5"/>
      <c r="C19" s="5"/>
      <c r="D19" s="5" t="s">
        <v>712</v>
      </c>
      <c r="E19" s="5" t="s">
        <v>709</v>
      </c>
    </row>
    <row r="20" spans="2:12" x14ac:dyDescent="0.25">
      <c r="B20" s="5"/>
      <c r="C20" s="5"/>
      <c r="E20" s="5"/>
    </row>
    <row r="21" spans="2:12" x14ac:dyDescent="0.25">
      <c r="B21" s="5"/>
      <c r="C21" s="5" t="s">
        <v>713</v>
      </c>
      <c r="E21" s="5"/>
    </row>
    <row r="22" spans="2:12" x14ac:dyDescent="0.25">
      <c r="B22" s="5"/>
      <c r="C22" s="5"/>
      <c r="E22" s="5"/>
    </row>
    <row r="23" spans="2:12" x14ac:dyDescent="0.25">
      <c r="B23" s="5"/>
      <c r="C23" s="5" t="s">
        <v>714</v>
      </c>
    </row>
    <row r="24" spans="2:12" x14ac:dyDescent="0.25">
      <c r="B24" s="5"/>
      <c r="C24" s="5"/>
    </row>
    <row r="25" spans="2:12" x14ac:dyDescent="0.25">
      <c r="B25" s="5" t="s">
        <v>651</v>
      </c>
      <c r="F25" s="5" t="s">
        <v>715</v>
      </c>
      <c r="H25" s="5" t="s">
        <v>716</v>
      </c>
      <c r="J25" s="5" t="s">
        <v>717</v>
      </c>
      <c r="L25" s="5" t="s">
        <v>718</v>
      </c>
    </row>
    <row r="26" spans="2:12" x14ac:dyDescent="0.25">
      <c r="C26" s="5" t="s">
        <v>719</v>
      </c>
      <c r="D26" s="5"/>
      <c r="E26" s="5"/>
      <c r="F26">
        <v>145</v>
      </c>
      <c r="H26">
        <v>160</v>
      </c>
      <c r="J26">
        <v>220</v>
      </c>
      <c r="L26">
        <v>280</v>
      </c>
    </row>
    <row r="27" spans="2:12" x14ac:dyDescent="0.25">
      <c r="C27" s="5"/>
      <c r="D27" s="5" t="s">
        <v>720</v>
      </c>
      <c r="E27" s="5">
        <v>115</v>
      </c>
    </row>
    <row r="28" spans="2:12" x14ac:dyDescent="0.25">
      <c r="C28" s="5" t="s">
        <v>721</v>
      </c>
      <c r="D28" s="5"/>
      <c r="E28" s="5"/>
      <c r="F28">
        <v>145</v>
      </c>
      <c r="H28">
        <v>160</v>
      </c>
      <c r="J28">
        <v>220</v>
      </c>
      <c r="L28">
        <v>280</v>
      </c>
    </row>
    <row r="29" spans="2:12" x14ac:dyDescent="0.25">
      <c r="C29" s="5"/>
      <c r="D29" s="5" t="s">
        <v>720</v>
      </c>
      <c r="E29" s="5">
        <v>115</v>
      </c>
    </row>
    <row r="30" spans="2:12" x14ac:dyDescent="0.25">
      <c r="C30" s="5" t="s">
        <v>722</v>
      </c>
      <c r="D30" s="5"/>
      <c r="E30" s="5"/>
      <c r="F30">
        <v>145</v>
      </c>
      <c r="H30">
        <v>160</v>
      </c>
      <c r="J30">
        <v>220</v>
      </c>
      <c r="L30">
        <v>280</v>
      </c>
    </row>
    <row r="31" spans="2:12" x14ac:dyDescent="0.25">
      <c r="C31" s="5"/>
      <c r="D31" s="5" t="s">
        <v>720</v>
      </c>
      <c r="E31" s="5">
        <v>115</v>
      </c>
    </row>
    <row r="32" spans="2:12" x14ac:dyDescent="0.25">
      <c r="C32" s="5" t="s">
        <v>723</v>
      </c>
      <c r="D32" s="5"/>
      <c r="E32" s="5"/>
      <c r="F32">
        <v>145</v>
      </c>
      <c r="H32">
        <v>160</v>
      </c>
      <c r="J32">
        <v>220</v>
      </c>
      <c r="L32">
        <v>280</v>
      </c>
    </row>
    <row r="33" spans="1:5" x14ac:dyDescent="0.25">
      <c r="C33" s="5"/>
      <c r="D33" s="5" t="s">
        <v>720</v>
      </c>
      <c r="E33" s="5">
        <v>115</v>
      </c>
    </row>
    <row r="34" spans="1:5" x14ac:dyDescent="0.25">
      <c r="A34">
        <v>6</v>
      </c>
      <c r="B34" s="5" t="s">
        <v>385</v>
      </c>
    </row>
    <row r="61" spans="1:13" x14ac:dyDescent="0.25">
      <c r="A61">
        <v>7</v>
      </c>
      <c r="B61" s="5" t="s">
        <v>724</v>
      </c>
    </row>
    <row r="62" spans="1:13" x14ac:dyDescent="0.25">
      <c r="B62" s="9" t="s">
        <v>725</v>
      </c>
      <c r="C62" s="5"/>
      <c r="D62" s="5"/>
      <c r="E62" s="5"/>
      <c r="F62" s="5"/>
      <c r="G62" s="5"/>
      <c r="H62" s="5"/>
      <c r="I62" s="5"/>
      <c r="J62" s="5"/>
      <c r="K62" s="5"/>
      <c r="L62" s="5"/>
      <c r="M62" s="5"/>
    </row>
    <row r="63" spans="1:13" x14ac:dyDescent="0.25">
      <c r="B63" s="5" t="s">
        <v>726</v>
      </c>
      <c r="C63" s="5"/>
      <c r="D63" s="5"/>
      <c r="E63" s="5"/>
      <c r="F63" s="5"/>
      <c r="G63" s="5"/>
      <c r="H63" s="5"/>
      <c r="I63" s="5"/>
      <c r="J63" s="5"/>
      <c r="K63" s="5"/>
      <c r="L63" s="5"/>
      <c r="M63" s="5"/>
    </row>
    <row r="64" spans="1:13" x14ac:dyDescent="0.25">
      <c r="B64" s="5" t="s">
        <v>727</v>
      </c>
      <c r="C64" s="5"/>
      <c r="D64" s="5"/>
      <c r="E64" s="5"/>
      <c r="F64" s="5"/>
      <c r="G64" s="5"/>
      <c r="H64" s="5"/>
      <c r="I64" s="5"/>
      <c r="J64" s="5"/>
      <c r="K64" s="5"/>
      <c r="L64" s="5"/>
      <c r="M64" s="5"/>
    </row>
    <row r="65" spans="1:13" x14ac:dyDescent="0.25">
      <c r="B65" s="5" t="s">
        <v>728</v>
      </c>
      <c r="C65" s="5"/>
      <c r="D65" s="5"/>
      <c r="E65" s="5"/>
      <c r="F65" s="5"/>
      <c r="G65" s="5"/>
      <c r="H65" s="5"/>
      <c r="I65" s="5"/>
      <c r="J65" s="5"/>
      <c r="K65" s="5"/>
      <c r="L65" s="5"/>
      <c r="M65" s="5"/>
    </row>
    <row r="66" spans="1:13" x14ac:dyDescent="0.25">
      <c r="B66" s="5" t="s">
        <v>729</v>
      </c>
      <c r="C66" s="5"/>
      <c r="D66" s="5"/>
      <c r="E66" s="5"/>
      <c r="F66" s="5"/>
      <c r="G66" s="5"/>
      <c r="H66" s="5"/>
      <c r="I66" s="5"/>
      <c r="J66" s="5"/>
      <c r="K66" s="5"/>
      <c r="L66" s="5"/>
      <c r="M66" s="5"/>
    </row>
    <row r="67" spans="1:13" x14ac:dyDescent="0.25">
      <c r="B67" s="5" t="s">
        <v>730</v>
      </c>
      <c r="C67" s="5"/>
      <c r="D67" s="5"/>
      <c r="E67" s="5"/>
      <c r="F67" s="5"/>
      <c r="G67" s="5"/>
      <c r="H67" s="5"/>
      <c r="I67" s="5"/>
      <c r="J67" s="5"/>
      <c r="K67" s="5"/>
      <c r="L67" s="5"/>
      <c r="M67" s="5"/>
    </row>
    <row r="68" spans="1:13" x14ac:dyDescent="0.25">
      <c r="B68" s="5"/>
      <c r="C68" s="5"/>
      <c r="D68" s="5"/>
      <c r="E68" s="5"/>
      <c r="F68" s="5"/>
      <c r="G68" s="5"/>
      <c r="H68" s="5"/>
      <c r="I68" s="5"/>
      <c r="J68" s="5"/>
      <c r="K68" s="5"/>
      <c r="L68" s="5"/>
      <c r="M68" s="5"/>
    </row>
    <row r="69" spans="1:13" x14ac:dyDescent="0.25">
      <c r="A69">
        <v>8</v>
      </c>
      <c r="B69" s="5"/>
      <c r="C69" s="5"/>
      <c r="D69" s="5"/>
      <c r="E69" s="5"/>
      <c r="F69" s="5"/>
      <c r="G69" s="5"/>
      <c r="H69" s="5"/>
      <c r="I69" s="5"/>
      <c r="J69" s="5"/>
      <c r="K69" s="5"/>
      <c r="L69" s="5"/>
      <c r="M69" s="5"/>
    </row>
    <row r="70" spans="1:13" x14ac:dyDescent="0.25">
      <c r="B70" t="s">
        <v>731</v>
      </c>
      <c r="C70" s="5"/>
      <c r="D70" s="5"/>
      <c r="E70" s="5"/>
      <c r="F70" s="5"/>
      <c r="G70" s="5"/>
      <c r="H70" s="5"/>
      <c r="I70" s="5"/>
      <c r="J70" s="5"/>
      <c r="K70" s="5"/>
      <c r="L70" s="5"/>
      <c r="M70" s="5"/>
    </row>
    <row r="71" spans="1:13" x14ac:dyDescent="0.25">
      <c r="B71" t="s">
        <v>732</v>
      </c>
      <c r="C71" s="5"/>
      <c r="D71" s="5"/>
      <c r="E71" s="5"/>
      <c r="F71" s="5"/>
      <c r="G71" s="5"/>
      <c r="H71" s="5"/>
      <c r="I71" s="5"/>
      <c r="J71" s="5"/>
      <c r="K71" s="5"/>
      <c r="L71" s="5"/>
      <c r="M71" s="5"/>
    </row>
    <row r="72" spans="1:13" x14ac:dyDescent="0.25">
      <c r="B72" t="s">
        <v>733</v>
      </c>
      <c r="C72" s="5"/>
      <c r="D72" s="5"/>
      <c r="E72" s="5"/>
      <c r="F72" s="5"/>
      <c r="G72" s="5"/>
      <c r="H72" s="5"/>
      <c r="I72" s="5"/>
      <c r="J72" s="5"/>
      <c r="K72" s="5"/>
      <c r="L72" s="5"/>
      <c r="M72" s="5"/>
    </row>
    <row r="73" spans="1:13" x14ac:dyDescent="0.25">
      <c r="B73" t="s">
        <v>734</v>
      </c>
      <c r="C73" s="5"/>
      <c r="D73" s="5"/>
      <c r="E73" s="5"/>
      <c r="F73" s="5"/>
      <c r="G73" s="5"/>
      <c r="H73" s="5"/>
      <c r="I73" s="5"/>
      <c r="J73" s="5"/>
      <c r="K73" s="5"/>
      <c r="L73" s="5"/>
      <c r="M73" s="5"/>
    </row>
    <row r="74" spans="1:13" x14ac:dyDescent="0.25">
      <c r="B74" s="5"/>
      <c r="C74" s="5"/>
      <c r="D74" s="5"/>
      <c r="E74" s="5"/>
      <c r="F74" s="5"/>
      <c r="G74" s="5"/>
      <c r="H74" s="5"/>
      <c r="I74" s="5"/>
      <c r="J74" s="5"/>
      <c r="K74" s="5"/>
      <c r="L74" s="5"/>
      <c r="M74" s="5"/>
    </row>
    <row r="75" spans="1:13" x14ac:dyDescent="0.25">
      <c r="B75" s="5"/>
      <c r="C75" s="5"/>
      <c r="D75" s="5"/>
      <c r="E75" s="5"/>
      <c r="F75" s="5"/>
      <c r="G75" s="5"/>
      <c r="H75" s="5"/>
      <c r="I75" s="5"/>
      <c r="J75" s="5"/>
      <c r="K75" s="5"/>
      <c r="L75" s="5"/>
      <c r="M75" s="5"/>
    </row>
    <row r="76" spans="1:13" x14ac:dyDescent="0.25">
      <c r="B76" s="5"/>
      <c r="C76" s="5"/>
      <c r="D76" s="5"/>
      <c r="E76" s="5"/>
      <c r="F76" s="5"/>
      <c r="G76" s="5"/>
      <c r="H76" s="5"/>
      <c r="I76" s="5"/>
      <c r="J76" s="5"/>
      <c r="K76" s="5"/>
      <c r="L76" s="5"/>
      <c r="M76" s="5"/>
    </row>
    <row r="77" spans="1:13" x14ac:dyDescent="0.25">
      <c r="B77" s="5"/>
      <c r="C77" s="5"/>
      <c r="D77" s="5"/>
      <c r="E77" s="5"/>
      <c r="F77" s="5"/>
      <c r="G77" s="5"/>
      <c r="H77" s="5"/>
      <c r="I77" s="5"/>
      <c r="J77" s="5"/>
      <c r="K77" s="5"/>
      <c r="L77" s="5"/>
      <c r="M77" s="5"/>
    </row>
  </sheetData>
  <phoneticPr fontId="16" type="noConversion"/>
  <pageMargins left="0.75" right="0.75" top="1" bottom="1" header="0.5" footer="0.5"/>
  <pageSetup paperSize="9" orientation="portrait"/>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H113"/>
  <sheetViews>
    <sheetView workbookViewId="0">
      <selection activeCell="F114" sqref="F114"/>
    </sheetView>
  </sheetViews>
  <sheetFormatPr defaultColWidth="9" defaultRowHeight="14.4" x14ac:dyDescent="0.25"/>
  <cols>
    <col min="1" max="1" width="26.6640625" customWidth="1"/>
    <col min="2" max="3" width="25.109375" customWidth="1"/>
  </cols>
  <sheetData>
    <row r="2" spans="1:5" x14ac:dyDescent="0.25">
      <c r="A2" s="4" t="s">
        <v>735</v>
      </c>
      <c r="B2" s="4"/>
      <c r="C2" s="4"/>
      <c r="E2" s="5" t="s">
        <v>735</v>
      </c>
    </row>
    <row r="3" spans="1:5" x14ac:dyDescent="0.25">
      <c r="A3" s="4" t="s">
        <v>736</v>
      </c>
      <c r="B3" s="4"/>
      <c r="C3" s="4"/>
      <c r="E3" t="s">
        <v>736</v>
      </c>
    </row>
    <row r="4" spans="1:5" x14ac:dyDescent="0.25">
      <c r="A4" s="4" t="s">
        <v>737</v>
      </c>
      <c r="B4" s="4"/>
      <c r="C4" s="4"/>
      <c r="E4" t="s">
        <v>737</v>
      </c>
    </row>
    <row r="5" spans="1:5" x14ac:dyDescent="0.25">
      <c r="A5" s="6" t="s">
        <v>738</v>
      </c>
      <c r="B5" s="6"/>
      <c r="C5" s="6"/>
      <c r="E5" t="s">
        <v>738</v>
      </c>
    </row>
    <row r="6" spans="1:5" x14ac:dyDescent="0.25">
      <c r="A6" s="6" t="s">
        <v>739</v>
      </c>
      <c r="B6" s="6"/>
      <c r="C6" s="6"/>
      <c r="E6" t="s">
        <v>739</v>
      </c>
    </row>
    <row r="7" spans="1:5" x14ac:dyDescent="0.25">
      <c r="A7" s="6" t="s">
        <v>740</v>
      </c>
      <c r="B7" s="6"/>
      <c r="C7" s="6"/>
      <c r="E7" t="s">
        <v>740</v>
      </c>
    </row>
    <row r="8" spans="1:5" x14ac:dyDescent="0.25">
      <c r="A8" s="6" t="s">
        <v>741</v>
      </c>
      <c r="B8" s="6"/>
      <c r="C8" s="6"/>
      <c r="E8" t="s">
        <v>741</v>
      </c>
    </row>
    <row r="9" spans="1:5" x14ac:dyDescent="0.25">
      <c r="A9" s="6" t="s">
        <v>742</v>
      </c>
      <c r="B9" s="6"/>
      <c r="C9" s="6"/>
      <c r="E9" t="s">
        <v>742</v>
      </c>
    </row>
    <row r="10" spans="1:5" x14ac:dyDescent="0.25">
      <c r="A10" s="6" t="s">
        <v>743</v>
      </c>
      <c r="B10" s="6"/>
      <c r="C10" s="6"/>
      <c r="E10" t="s">
        <v>743</v>
      </c>
    </row>
    <row r="11" spans="1:5" x14ac:dyDescent="0.25">
      <c r="A11" s="6" t="s">
        <v>744</v>
      </c>
      <c r="B11" s="6"/>
      <c r="C11" s="6"/>
      <c r="E11" t="s">
        <v>744</v>
      </c>
    </row>
    <row r="12" spans="1:5" x14ac:dyDescent="0.25">
      <c r="A12" s="6" t="s">
        <v>745</v>
      </c>
      <c r="B12" s="6"/>
      <c r="C12" s="6"/>
      <c r="E12" t="s">
        <v>745</v>
      </c>
    </row>
    <row r="13" spans="1:5" x14ac:dyDescent="0.25">
      <c r="A13" s="6" t="s">
        <v>746</v>
      </c>
      <c r="B13" s="6"/>
      <c r="C13" s="6"/>
      <c r="E13" t="s">
        <v>746</v>
      </c>
    </row>
    <row r="14" spans="1:5" x14ac:dyDescent="0.25">
      <c r="A14" s="6" t="s">
        <v>747</v>
      </c>
      <c r="B14" s="6"/>
      <c r="C14" s="6"/>
      <c r="E14" t="s">
        <v>747</v>
      </c>
    </row>
    <row r="15" spans="1:5" x14ac:dyDescent="0.25">
      <c r="A15" s="6" t="s">
        <v>748</v>
      </c>
      <c r="B15" s="6"/>
      <c r="C15" s="6"/>
      <c r="E15" t="s">
        <v>748</v>
      </c>
    </row>
    <row r="16" spans="1:5" x14ac:dyDescent="0.25">
      <c r="A16" s="6" t="s">
        <v>749</v>
      </c>
      <c r="B16" s="6"/>
      <c r="C16" s="6"/>
      <c r="E16" t="s">
        <v>749</v>
      </c>
    </row>
    <row r="17" spans="1:5" x14ac:dyDescent="0.25">
      <c r="A17" s="6" t="s">
        <v>750</v>
      </c>
      <c r="B17" s="6"/>
      <c r="C17" s="6"/>
      <c r="E17" t="s">
        <v>750</v>
      </c>
    </row>
    <row r="18" spans="1:5" x14ac:dyDescent="0.25">
      <c r="A18" s="6" t="s">
        <v>751</v>
      </c>
      <c r="B18" s="6"/>
      <c r="C18" s="6"/>
      <c r="E18" t="s">
        <v>751</v>
      </c>
    </row>
    <row r="19" spans="1:5" x14ac:dyDescent="0.25">
      <c r="A19" s="6" t="s">
        <v>752</v>
      </c>
      <c r="B19" s="6"/>
      <c r="C19" s="6"/>
      <c r="E19" t="s">
        <v>752</v>
      </c>
    </row>
    <row r="20" spans="1:5" x14ac:dyDescent="0.25">
      <c r="A20" s="6" t="s">
        <v>753</v>
      </c>
      <c r="B20" s="6"/>
      <c r="C20" s="6"/>
      <c r="E20" t="s">
        <v>753</v>
      </c>
    </row>
    <row r="21" spans="1:5" x14ac:dyDescent="0.25">
      <c r="A21" s="6" t="s">
        <v>754</v>
      </c>
      <c r="B21" s="6"/>
      <c r="C21" s="6"/>
      <c r="E21" t="s">
        <v>754</v>
      </c>
    </row>
    <row r="22" spans="1:5" x14ac:dyDescent="0.25">
      <c r="A22" s="7" t="s">
        <v>755</v>
      </c>
      <c r="B22" s="6"/>
      <c r="C22" s="6"/>
      <c r="E22" s="6" t="s">
        <v>756</v>
      </c>
    </row>
    <row r="23" spans="1:5" x14ac:dyDescent="0.25">
      <c r="A23" s="6" t="s">
        <v>757</v>
      </c>
      <c r="B23" s="6"/>
      <c r="C23" s="6"/>
      <c r="E23" t="s">
        <v>757</v>
      </c>
    </row>
    <row r="24" spans="1:5" x14ac:dyDescent="0.25">
      <c r="A24" s="6" t="s">
        <v>758</v>
      </c>
      <c r="B24" s="6"/>
      <c r="C24" s="6"/>
      <c r="E24" t="s">
        <v>758</v>
      </c>
    </row>
    <row r="25" spans="1:5" x14ac:dyDescent="0.25">
      <c r="A25" s="6" t="s">
        <v>759</v>
      </c>
      <c r="B25" s="6"/>
      <c r="C25" s="6"/>
      <c r="E25" t="s">
        <v>759</v>
      </c>
    </row>
    <row r="26" spans="1:5" x14ac:dyDescent="0.25">
      <c r="A26" s="6" t="s">
        <v>760</v>
      </c>
      <c r="B26" s="6"/>
      <c r="C26" s="6"/>
      <c r="E26" t="s">
        <v>760</v>
      </c>
    </row>
    <row r="27" spans="1:5" x14ac:dyDescent="0.25">
      <c r="A27" s="6" t="s">
        <v>761</v>
      </c>
      <c r="B27" s="6"/>
      <c r="C27" s="6"/>
      <c r="E27" t="s">
        <v>761</v>
      </c>
    </row>
    <row r="28" spans="1:5" x14ac:dyDescent="0.25">
      <c r="A28" s="6" t="s">
        <v>762</v>
      </c>
      <c r="B28" s="6"/>
      <c r="C28" s="6"/>
      <c r="E28" t="s">
        <v>762</v>
      </c>
    </row>
    <row r="29" spans="1:5" x14ac:dyDescent="0.25">
      <c r="A29" s="6" t="s">
        <v>763</v>
      </c>
      <c r="B29" s="6"/>
      <c r="C29" s="6"/>
      <c r="E29" t="s">
        <v>763</v>
      </c>
    </row>
    <row r="30" spans="1:5" x14ac:dyDescent="0.25">
      <c r="A30" s="6" t="s">
        <v>764</v>
      </c>
      <c r="B30" s="6"/>
      <c r="C30" s="6"/>
      <c r="E30" t="s">
        <v>764</v>
      </c>
    </row>
    <row r="31" spans="1:5" x14ac:dyDescent="0.25">
      <c r="A31" s="6" t="s">
        <v>765</v>
      </c>
      <c r="B31" s="6"/>
      <c r="C31" s="6"/>
      <c r="E31" t="s">
        <v>765</v>
      </c>
    </row>
    <row r="32" spans="1:5" x14ac:dyDescent="0.25">
      <c r="A32" s="6" t="s">
        <v>766</v>
      </c>
      <c r="B32" s="6"/>
      <c r="C32" s="6"/>
      <c r="E32" t="s">
        <v>766</v>
      </c>
    </row>
    <row r="33" spans="1:8" x14ac:dyDescent="0.25">
      <c r="A33" s="6" t="s">
        <v>767</v>
      </c>
      <c r="B33" s="6"/>
      <c r="C33" s="6"/>
      <c r="E33" t="s">
        <v>767</v>
      </c>
    </row>
    <row r="34" spans="1:8" x14ac:dyDescent="0.25">
      <c r="A34" s="6" t="s">
        <v>768</v>
      </c>
      <c r="B34" s="6"/>
      <c r="C34" s="6"/>
      <c r="E34" t="s">
        <v>768</v>
      </c>
    </row>
    <row r="35" spans="1:8" x14ac:dyDescent="0.25">
      <c r="A35" s="5" t="s">
        <v>769</v>
      </c>
      <c r="B35" s="5"/>
      <c r="C35" s="5"/>
      <c r="E35" s="6" t="s">
        <v>770</v>
      </c>
    </row>
    <row r="36" spans="1:8" x14ac:dyDescent="0.25">
      <c r="A36" s="5" t="s">
        <v>771</v>
      </c>
      <c r="B36" s="5"/>
      <c r="C36" s="5"/>
    </row>
    <row r="38" spans="1:8" x14ac:dyDescent="0.25">
      <c r="A38" s="5" t="s">
        <v>772</v>
      </c>
      <c r="B38" s="5">
        <v>649</v>
      </c>
      <c r="C38" s="5">
        <f>D38*1.18</f>
        <v>649</v>
      </c>
      <c r="D38">
        <v>550</v>
      </c>
      <c r="F38">
        <f>SUM(D38:D49)</f>
        <v>915</v>
      </c>
      <c r="G38">
        <f>915*1.15</f>
        <v>1052.25</v>
      </c>
      <c r="H38">
        <f>1052*1.2</f>
        <v>1262.3999999999999</v>
      </c>
    </row>
    <row r="39" spans="1:8" x14ac:dyDescent="0.25">
      <c r="A39" s="5" t="s">
        <v>313</v>
      </c>
      <c r="B39" s="5">
        <v>7</v>
      </c>
      <c r="C39" s="5">
        <f t="shared" ref="C39:C50" si="0">D39*1.18</f>
        <v>7.67</v>
      </c>
      <c r="D39">
        <v>6.5</v>
      </c>
    </row>
    <row r="40" spans="1:8" x14ac:dyDescent="0.25">
      <c r="A40" s="5" t="s">
        <v>773</v>
      </c>
      <c r="B40" s="5">
        <v>41</v>
      </c>
      <c r="C40" s="5">
        <f t="shared" si="0"/>
        <v>41.3</v>
      </c>
      <c r="D40">
        <v>35</v>
      </c>
    </row>
    <row r="41" spans="1:8" x14ac:dyDescent="0.25">
      <c r="A41" s="5" t="s">
        <v>318</v>
      </c>
      <c r="B41" s="5">
        <v>7</v>
      </c>
      <c r="C41" s="5">
        <f t="shared" si="0"/>
        <v>7.08</v>
      </c>
      <c r="D41">
        <v>6</v>
      </c>
    </row>
    <row r="42" spans="1:8" x14ac:dyDescent="0.25">
      <c r="A42" s="5" t="s">
        <v>333</v>
      </c>
      <c r="B42" s="5">
        <v>6</v>
      </c>
      <c r="C42" s="5">
        <f t="shared" si="0"/>
        <v>5.8999999999999995</v>
      </c>
      <c r="D42">
        <v>5</v>
      </c>
    </row>
    <row r="43" spans="1:8" x14ac:dyDescent="0.25">
      <c r="A43" s="5" t="s">
        <v>774</v>
      </c>
      <c r="B43" s="5">
        <v>4</v>
      </c>
      <c r="C43" s="5">
        <f t="shared" si="0"/>
        <v>3.54</v>
      </c>
      <c r="D43">
        <v>3</v>
      </c>
    </row>
    <row r="44" spans="1:8" x14ac:dyDescent="0.25">
      <c r="A44" s="5" t="s">
        <v>775</v>
      </c>
      <c r="B44" s="5">
        <v>42</v>
      </c>
      <c r="C44" s="5">
        <f t="shared" si="0"/>
        <v>41.3</v>
      </c>
      <c r="D44">
        <v>35</v>
      </c>
      <c r="F44">
        <v>14</v>
      </c>
    </row>
    <row r="45" spans="1:8" x14ac:dyDescent="0.25">
      <c r="A45" s="5" t="s">
        <v>776</v>
      </c>
      <c r="B45" s="5">
        <v>18</v>
      </c>
      <c r="C45" s="5">
        <f t="shared" si="0"/>
        <v>17.7</v>
      </c>
      <c r="D45">
        <v>15</v>
      </c>
    </row>
    <row r="46" spans="1:8" x14ac:dyDescent="0.25">
      <c r="A46" s="5" t="s">
        <v>777</v>
      </c>
      <c r="B46" s="5">
        <v>65</v>
      </c>
      <c r="C46" s="5">
        <f t="shared" si="0"/>
        <v>64.899999999999991</v>
      </c>
      <c r="D46">
        <v>55</v>
      </c>
    </row>
    <row r="47" spans="1:8" x14ac:dyDescent="0.25">
      <c r="A47" s="5" t="s">
        <v>778</v>
      </c>
      <c r="B47" s="5">
        <v>7</v>
      </c>
      <c r="C47" s="5">
        <f t="shared" si="0"/>
        <v>6.4899999999999993</v>
      </c>
      <c r="D47">
        <v>5.5</v>
      </c>
    </row>
    <row r="48" spans="1:8" x14ac:dyDescent="0.25">
      <c r="A48" s="5" t="s">
        <v>779</v>
      </c>
      <c r="B48" s="5">
        <v>230</v>
      </c>
      <c r="C48" s="5">
        <f t="shared" si="0"/>
        <v>230.1</v>
      </c>
      <c r="D48">
        <v>195</v>
      </c>
    </row>
    <row r="49" spans="1:7" x14ac:dyDescent="0.25">
      <c r="A49" s="5" t="s">
        <v>780</v>
      </c>
      <c r="B49" s="5">
        <v>5</v>
      </c>
      <c r="C49" s="5">
        <f t="shared" si="0"/>
        <v>4.72</v>
      </c>
      <c r="D49">
        <v>4</v>
      </c>
      <c r="G49">
        <f>720*1.15</f>
        <v>827.99999999999989</v>
      </c>
    </row>
    <row r="50" spans="1:7" x14ac:dyDescent="0.25">
      <c r="A50" s="5" t="s">
        <v>781</v>
      </c>
      <c r="B50" s="5">
        <v>399</v>
      </c>
      <c r="C50" s="5">
        <f t="shared" si="0"/>
        <v>395.29999999999995</v>
      </c>
      <c r="D50">
        <v>335</v>
      </c>
      <c r="F50">
        <v>684</v>
      </c>
      <c r="G50">
        <f>F50*1.15</f>
        <v>786.59999999999991</v>
      </c>
    </row>
    <row r="51" spans="1:7" x14ac:dyDescent="0.25">
      <c r="A51" s="5"/>
    </row>
    <row r="54" spans="1:7" x14ac:dyDescent="0.25">
      <c r="D54">
        <v>260</v>
      </c>
    </row>
    <row r="55" spans="1:7" x14ac:dyDescent="0.25">
      <c r="D55">
        <v>25</v>
      </c>
    </row>
    <row r="56" spans="1:7" x14ac:dyDescent="0.25">
      <c r="D56">
        <v>50</v>
      </c>
    </row>
    <row r="59" spans="1:7" x14ac:dyDescent="0.25">
      <c r="C59">
        <v>35</v>
      </c>
      <c r="D59">
        <f>C59*1.15</f>
        <v>40.25</v>
      </c>
    </row>
    <row r="60" spans="1:7" x14ac:dyDescent="0.25">
      <c r="C60">
        <v>30</v>
      </c>
    </row>
    <row r="63" spans="1:7" x14ac:dyDescent="0.25">
      <c r="A63" s="5" t="s">
        <v>782</v>
      </c>
      <c r="E63">
        <v>66.5</v>
      </c>
      <c r="F63">
        <f>E63*1.15</f>
        <v>76.474999999999994</v>
      </c>
    </row>
    <row r="64" spans="1:7" x14ac:dyDescent="0.25">
      <c r="A64" s="5" t="s">
        <v>783</v>
      </c>
      <c r="B64">
        <v>35</v>
      </c>
      <c r="C64">
        <f>D64*1.15</f>
        <v>34.5</v>
      </c>
      <c r="D64">
        <v>30</v>
      </c>
    </row>
    <row r="65" spans="1:7" x14ac:dyDescent="0.25">
      <c r="A65" s="5" t="s">
        <v>784</v>
      </c>
      <c r="B65">
        <v>4</v>
      </c>
      <c r="C65">
        <f t="shared" ref="C65:C70" si="1">D65*1.15</f>
        <v>3.4499999999999997</v>
      </c>
      <c r="D65">
        <v>3</v>
      </c>
    </row>
    <row r="66" spans="1:7" x14ac:dyDescent="0.25">
      <c r="A66" s="5" t="s">
        <v>785</v>
      </c>
      <c r="B66">
        <v>29</v>
      </c>
      <c r="C66">
        <f t="shared" si="1"/>
        <v>28.749999999999996</v>
      </c>
      <c r="D66">
        <v>25</v>
      </c>
    </row>
    <row r="67" spans="1:7" x14ac:dyDescent="0.25">
      <c r="A67" s="5" t="s">
        <v>786</v>
      </c>
      <c r="B67">
        <v>3</v>
      </c>
      <c r="C67">
        <f t="shared" si="1"/>
        <v>2.2999999999999998</v>
      </c>
      <c r="D67">
        <v>2</v>
      </c>
    </row>
    <row r="68" spans="1:7" x14ac:dyDescent="0.25">
      <c r="A68" s="5" t="s">
        <v>787</v>
      </c>
      <c r="B68">
        <v>8</v>
      </c>
      <c r="C68">
        <f t="shared" si="1"/>
        <v>7.4749999999999996</v>
      </c>
      <c r="D68">
        <v>6.5</v>
      </c>
    </row>
    <row r="69" spans="1:7" x14ac:dyDescent="0.25">
      <c r="A69" s="5" t="s">
        <v>788</v>
      </c>
      <c r="D69" s="5" t="s">
        <v>789</v>
      </c>
    </row>
    <row r="70" spans="1:7" x14ac:dyDescent="0.25">
      <c r="A70" s="5" t="s">
        <v>790</v>
      </c>
      <c r="B70">
        <v>10</v>
      </c>
      <c r="C70">
        <f t="shared" si="1"/>
        <v>9.1999999999999993</v>
      </c>
      <c r="D70" s="5">
        <v>8</v>
      </c>
    </row>
    <row r="72" spans="1:7" x14ac:dyDescent="0.25">
      <c r="A72" s="5" t="s">
        <v>791</v>
      </c>
    </row>
    <row r="73" spans="1:7" x14ac:dyDescent="0.25">
      <c r="B73" s="5" t="s">
        <v>792</v>
      </c>
      <c r="C73" s="5" t="s">
        <v>793</v>
      </c>
      <c r="D73" s="5" t="s">
        <v>794</v>
      </c>
      <c r="E73" s="5" t="s">
        <v>795</v>
      </c>
      <c r="G73" s="5" t="s">
        <v>796</v>
      </c>
    </row>
    <row r="74" spans="1:7" x14ac:dyDescent="0.25">
      <c r="A74" s="5" t="s">
        <v>797</v>
      </c>
      <c r="B74">
        <v>5</v>
      </c>
      <c r="C74">
        <v>8</v>
      </c>
      <c r="E74">
        <v>10</v>
      </c>
      <c r="G74">
        <v>30</v>
      </c>
    </row>
    <row r="75" spans="1:7" x14ac:dyDescent="0.25">
      <c r="A75" s="5" t="s">
        <v>798</v>
      </c>
      <c r="B75">
        <v>5</v>
      </c>
      <c r="C75">
        <v>6</v>
      </c>
      <c r="E75">
        <v>6</v>
      </c>
      <c r="G75">
        <v>15</v>
      </c>
    </row>
    <row r="85" spans="1:4" x14ac:dyDescent="0.25">
      <c r="A85" t="s">
        <v>799</v>
      </c>
    </row>
    <row r="86" spans="1:4" x14ac:dyDescent="0.25">
      <c r="B86" t="s">
        <v>800</v>
      </c>
      <c r="C86" t="s">
        <v>801</v>
      </c>
      <c r="D86">
        <v>240</v>
      </c>
    </row>
    <row r="87" spans="1:4" x14ac:dyDescent="0.25">
      <c r="B87" t="s">
        <v>802</v>
      </c>
      <c r="C87" t="s">
        <v>801</v>
      </c>
      <c r="D87">
        <v>210</v>
      </c>
    </row>
    <row r="88" spans="1:4" x14ac:dyDescent="0.25">
      <c r="B88" t="s">
        <v>803</v>
      </c>
      <c r="C88" t="s">
        <v>801</v>
      </c>
      <c r="D88">
        <v>170</v>
      </c>
    </row>
    <row r="90" spans="1:4" x14ac:dyDescent="0.25">
      <c r="B90" t="s">
        <v>800</v>
      </c>
      <c r="C90" t="s">
        <v>804</v>
      </c>
      <c r="D90">
        <v>240</v>
      </c>
    </row>
    <row r="91" spans="1:4" x14ac:dyDescent="0.25">
      <c r="B91" t="s">
        <v>802</v>
      </c>
      <c r="C91" t="s">
        <v>804</v>
      </c>
      <c r="D91">
        <v>210</v>
      </c>
    </row>
    <row r="92" spans="1:4" x14ac:dyDescent="0.25">
      <c r="B92" t="s">
        <v>803</v>
      </c>
      <c r="C92" t="s">
        <v>804</v>
      </c>
      <c r="D92">
        <v>170</v>
      </c>
    </row>
    <row r="107" spans="1:5" x14ac:dyDescent="0.25">
      <c r="A107" s="8" t="s">
        <v>491</v>
      </c>
      <c r="B107">
        <v>50</v>
      </c>
      <c r="E107">
        <v>54</v>
      </c>
    </row>
    <row r="108" spans="1:5" x14ac:dyDescent="0.25">
      <c r="A108" s="5" t="s">
        <v>805</v>
      </c>
      <c r="B108">
        <v>50</v>
      </c>
      <c r="E108">
        <v>54</v>
      </c>
    </row>
    <row r="109" spans="1:5" x14ac:dyDescent="0.25">
      <c r="A109" s="5" t="s">
        <v>493</v>
      </c>
      <c r="B109">
        <v>35</v>
      </c>
      <c r="E109">
        <v>38</v>
      </c>
    </row>
    <row r="111" spans="1:5" x14ac:dyDescent="0.25">
      <c r="B111">
        <v>48</v>
      </c>
    </row>
    <row r="112" spans="1:5" x14ac:dyDescent="0.25">
      <c r="B112">
        <v>46</v>
      </c>
    </row>
    <row r="113" spans="2:2" x14ac:dyDescent="0.25">
      <c r="B113">
        <v>35</v>
      </c>
    </row>
  </sheetData>
  <phoneticPr fontId="16" type="noConversion"/>
  <pageMargins left="0.7" right="0.7" top="0.75" bottom="0.75" header="0.3" footer="0.3"/>
  <pageSetup paperSize="9" orientation="portrait"/>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14" sqref="N14"/>
    </sheetView>
  </sheetViews>
  <sheetFormatPr defaultColWidth="9" defaultRowHeight="14.4" x14ac:dyDescent="0.25"/>
  <sheetData/>
  <phoneticPr fontId="16" type="noConversion"/>
  <pageMargins left="0.75" right="0.75" top="1" bottom="1" header="0.5" footer="0.5"/>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9"/>
  <sheetViews>
    <sheetView workbookViewId="0">
      <selection activeCell="K19" sqref="K19"/>
    </sheetView>
  </sheetViews>
  <sheetFormatPr defaultColWidth="9" defaultRowHeight="14.4" x14ac:dyDescent="0.25"/>
  <cols>
    <col min="1" max="1" width="13.21875" customWidth="1"/>
  </cols>
  <sheetData>
    <row r="2" spans="1:1" x14ac:dyDescent="0.25">
      <c r="A2" s="5" t="s">
        <v>695</v>
      </c>
    </row>
    <row r="3" spans="1:1" x14ac:dyDescent="0.25">
      <c r="A3" s="5" t="s">
        <v>696</v>
      </c>
    </row>
    <row r="4" spans="1:1" x14ac:dyDescent="0.25">
      <c r="A4" s="5" t="s">
        <v>644</v>
      </c>
    </row>
    <row r="5" spans="1:1" x14ac:dyDescent="0.25">
      <c r="A5" s="5" t="s">
        <v>643</v>
      </c>
    </row>
    <row r="6" spans="1:1" x14ac:dyDescent="0.25">
      <c r="A6" s="5" t="s">
        <v>652</v>
      </c>
    </row>
    <row r="7" spans="1:1" x14ac:dyDescent="0.25">
      <c r="A7" s="5" t="s">
        <v>645</v>
      </c>
    </row>
    <row r="8" spans="1:1" x14ac:dyDescent="0.25">
      <c r="A8" s="5" t="s">
        <v>648</v>
      </c>
    </row>
    <row r="9" spans="1:1" x14ac:dyDescent="0.25">
      <c r="A9" s="5" t="s">
        <v>694</v>
      </c>
    </row>
  </sheetData>
  <phoneticPr fontId="16"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3"/>
  <sheetViews>
    <sheetView workbookViewId="0">
      <selection activeCell="C27" sqref="C27"/>
    </sheetView>
  </sheetViews>
  <sheetFormatPr defaultColWidth="9" defaultRowHeight="14.4" x14ac:dyDescent="0.25"/>
  <cols>
    <col min="3" max="3" width="20.109375" customWidth="1"/>
    <col min="8" max="8" width="11.77734375" customWidth="1"/>
  </cols>
  <sheetData>
    <row r="1" spans="1:8" x14ac:dyDescent="0.25">
      <c r="A1">
        <v>1</v>
      </c>
      <c r="B1" s="5" t="s">
        <v>0</v>
      </c>
    </row>
    <row r="2" spans="1:8" x14ac:dyDescent="0.25">
      <c r="C2" s="5" t="s">
        <v>1</v>
      </c>
      <c r="H2" s="5" t="s">
        <v>2</v>
      </c>
    </row>
    <row r="3" spans="1:8" x14ac:dyDescent="0.25">
      <c r="C3" s="15" t="s">
        <v>3</v>
      </c>
      <c r="D3" s="5"/>
      <c r="H3" s="5" t="s">
        <v>4</v>
      </c>
    </row>
    <row r="4" spans="1:8" x14ac:dyDescent="0.25">
      <c r="A4">
        <v>2</v>
      </c>
      <c r="B4" s="5" t="s">
        <v>5</v>
      </c>
      <c r="H4" s="5" t="s">
        <v>6</v>
      </c>
    </row>
    <row r="5" spans="1:8" x14ac:dyDescent="0.25">
      <c r="C5" s="2" t="s">
        <v>7</v>
      </c>
    </row>
    <row r="6" spans="1:8" x14ac:dyDescent="0.25">
      <c r="A6">
        <v>3</v>
      </c>
      <c r="B6" s="5" t="s">
        <v>8</v>
      </c>
    </row>
    <row r="7" spans="1:8" x14ac:dyDescent="0.25">
      <c r="C7" s="15" t="s">
        <v>9</v>
      </c>
      <c r="D7" s="5" t="s">
        <v>10</v>
      </c>
    </row>
    <row r="8" spans="1:8" x14ac:dyDescent="0.25">
      <c r="C8" s="15" t="s">
        <v>11</v>
      </c>
      <c r="D8" s="5" t="s">
        <v>10</v>
      </c>
    </row>
    <row r="9" spans="1:8" x14ac:dyDescent="0.25">
      <c r="C9" s="5"/>
    </row>
    <row r="10" spans="1:8" x14ac:dyDescent="0.25">
      <c r="C10" s="5"/>
    </row>
    <row r="11" spans="1:8" x14ac:dyDescent="0.25">
      <c r="C11" s="5"/>
    </row>
    <row r="12" spans="1:8" x14ac:dyDescent="0.25">
      <c r="C12" s="5"/>
    </row>
    <row r="13" spans="1:8" x14ac:dyDescent="0.25">
      <c r="A13">
        <v>4</v>
      </c>
      <c r="B13" s="5" t="s">
        <v>12</v>
      </c>
    </row>
    <row r="14" spans="1:8" x14ac:dyDescent="0.25">
      <c r="C14" s="5" t="s">
        <v>13</v>
      </c>
    </row>
    <row r="15" spans="1:8" x14ac:dyDescent="0.25">
      <c r="C15" s="5" t="s">
        <v>14</v>
      </c>
      <c r="D15" s="15" t="s">
        <v>15</v>
      </c>
    </row>
    <row r="17" spans="1:3" x14ac:dyDescent="0.25">
      <c r="A17">
        <v>5</v>
      </c>
      <c r="B17" t="s">
        <v>16</v>
      </c>
    </row>
    <row r="18" spans="1:3" x14ac:dyDescent="0.25">
      <c r="C18" s="3" t="s">
        <v>17</v>
      </c>
    </row>
    <row r="19" spans="1:3" x14ac:dyDescent="0.25">
      <c r="C19" s="3" t="s">
        <v>18</v>
      </c>
    </row>
    <row r="20" spans="1:3" x14ac:dyDescent="0.25">
      <c r="C20" s="3" t="s">
        <v>18</v>
      </c>
    </row>
    <row r="22" spans="1:3" x14ac:dyDescent="0.25">
      <c r="B22" t="s">
        <v>19</v>
      </c>
    </row>
    <row r="23" spans="1:3" x14ac:dyDescent="0.25">
      <c r="C23" t="s">
        <v>20</v>
      </c>
    </row>
  </sheetData>
  <phoneticPr fontId="16" type="noConversion"/>
  <hyperlinks>
    <hyperlink ref="C5" r:id="rId1"/>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6"/>
  <sheetViews>
    <sheetView workbookViewId="0">
      <selection activeCell="C32" sqref="C32"/>
    </sheetView>
  </sheetViews>
  <sheetFormatPr defaultColWidth="9" defaultRowHeight="14.4" x14ac:dyDescent="0.25"/>
  <cols>
    <col min="3" max="3" width="20.109375" customWidth="1"/>
    <col min="5" max="6" width="12.77734375" customWidth="1"/>
  </cols>
  <sheetData>
    <row r="1" spans="1:7" x14ac:dyDescent="0.25">
      <c r="A1">
        <v>1</v>
      </c>
      <c r="B1" s="5" t="s">
        <v>21</v>
      </c>
    </row>
    <row r="2" spans="1:7" x14ac:dyDescent="0.25">
      <c r="C2" s="5" t="s">
        <v>22</v>
      </c>
    </row>
    <row r="3" spans="1:7" x14ac:dyDescent="0.25">
      <c r="D3" s="5" t="s">
        <v>23</v>
      </c>
    </row>
    <row r="4" spans="1:7" x14ac:dyDescent="0.25">
      <c r="B4" s="5"/>
      <c r="C4" s="5" t="s">
        <v>24</v>
      </c>
      <c r="D4" s="5"/>
    </row>
    <row r="5" spans="1:7" ht="15" customHeight="1" x14ac:dyDescent="0.25">
      <c r="D5" s="2" t="s">
        <v>7</v>
      </c>
      <c r="E5" s="2"/>
    </row>
    <row r="6" spans="1:7" ht="15" customHeight="1" x14ac:dyDescent="0.25">
      <c r="C6" s="5" t="s">
        <v>25</v>
      </c>
      <c r="D6" s="5"/>
      <c r="E6" s="2"/>
    </row>
    <row r="7" spans="1:7" ht="15" customHeight="1" x14ac:dyDescent="0.25">
      <c r="D7" t="s">
        <v>26</v>
      </c>
      <c r="G7" s="5"/>
    </row>
    <row r="8" spans="1:7" ht="15" customHeight="1" x14ac:dyDescent="0.25">
      <c r="E8">
        <v>18210189566</v>
      </c>
      <c r="F8" s="5" t="s">
        <v>27</v>
      </c>
    </row>
    <row r="9" spans="1:7" x14ac:dyDescent="0.25">
      <c r="A9">
        <v>3</v>
      </c>
      <c r="B9" s="5" t="s">
        <v>8</v>
      </c>
    </row>
    <row r="10" spans="1:7" x14ac:dyDescent="0.25">
      <c r="C10" s="15" t="s">
        <v>9</v>
      </c>
      <c r="D10" s="5" t="s">
        <v>10</v>
      </c>
    </row>
    <row r="11" spans="1:7" x14ac:dyDescent="0.25">
      <c r="C11" s="15" t="s">
        <v>11</v>
      </c>
      <c r="D11" s="5" t="s">
        <v>10</v>
      </c>
    </row>
    <row r="12" spans="1:7" x14ac:dyDescent="0.25">
      <c r="C12" s="5"/>
    </row>
    <row r="13" spans="1:7" x14ac:dyDescent="0.25">
      <c r="C13" s="5"/>
    </row>
    <row r="14" spans="1:7" x14ac:dyDescent="0.25">
      <c r="C14" s="5"/>
    </row>
    <row r="15" spans="1:7" x14ac:dyDescent="0.25">
      <c r="C15" s="5"/>
    </row>
    <row r="16" spans="1:7" x14ac:dyDescent="0.25">
      <c r="A16">
        <v>4</v>
      </c>
      <c r="B16" s="5" t="s">
        <v>12</v>
      </c>
    </row>
    <row r="17" spans="1:4" x14ac:dyDescent="0.25">
      <c r="C17" s="5" t="s">
        <v>13</v>
      </c>
    </row>
    <row r="18" spans="1:4" x14ac:dyDescent="0.25">
      <c r="C18" s="5" t="s">
        <v>14</v>
      </c>
      <c r="D18" s="15" t="s">
        <v>15</v>
      </c>
    </row>
    <row r="20" spans="1:4" x14ac:dyDescent="0.25">
      <c r="A20">
        <v>5</v>
      </c>
      <c r="B20" t="s">
        <v>16</v>
      </c>
    </row>
    <row r="21" spans="1:4" x14ac:dyDescent="0.25">
      <c r="C21" s="3" t="s">
        <v>17</v>
      </c>
    </row>
    <row r="22" spans="1:4" x14ac:dyDescent="0.25">
      <c r="C22" s="3" t="s">
        <v>18</v>
      </c>
    </row>
    <row r="23" spans="1:4" x14ac:dyDescent="0.25">
      <c r="C23" s="3" t="s">
        <v>18</v>
      </c>
    </row>
    <row r="25" spans="1:4" x14ac:dyDescent="0.25">
      <c r="C25" s="1" t="s">
        <v>28</v>
      </c>
    </row>
    <row r="26" spans="1:4" x14ac:dyDescent="0.25">
      <c r="C26" s="2" t="s">
        <v>29</v>
      </c>
    </row>
  </sheetData>
  <phoneticPr fontId="16" type="noConversion"/>
  <hyperlinks>
    <hyperlink ref="D5" r:id="rId1"/>
    <hyperlink ref="C26" r:id="rId2"/>
  </hyperlinks>
  <pageMargins left="0.7" right="0.7" top="0.75" bottom="0.75"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44"/>
  <sheetViews>
    <sheetView workbookViewId="0">
      <pane xSplit="9" ySplit="2" topLeftCell="J5" activePane="bottomRight" state="frozen"/>
      <selection pane="topRight"/>
      <selection pane="bottomLeft"/>
      <selection pane="bottomRight" activeCell="E64" sqref="E64"/>
    </sheetView>
  </sheetViews>
  <sheetFormatPr defaultColWidth="8.88671875" defaultRowHeight="14.4" x14ac:dyDescent="0.25"/>
  <cols>
    <col min="1" max="1" width="18.33203125" style="75" customWidth="1"/>
    <col min="2" max="2" width="10.109375" style="76" customWidth="1"/>
    <col min="3" max="3" width="5.33203125" style="76" customWidth="1"/>
    <col min="4" max="4" width="5.6640625" style="76" customWidth="1"/>
    <col min="5" max="5" width="7" style="76" customWidth="1"/>
    <col min="6" max="6" width="6.109375" style="76" customWidth="1"/>
    <col min="7" max="7" width="6.77734375" style="76" customWidth="1"/>
    <col min="8" max="8" width="8.21875" style="76" customWidth="1"/>
    <col min="9" max="9" width="6.5546875" style="76" customWidth="1"/>
    <col min="10" max="10" width="7.33203125" style="76" customWidth="1"/>
    <col min="11" max="11" width="63.109375" style="76" customWidth="1"/>
    <col min="12" max="12" width="9.88671875" style="76" customWidth="1"/>
    <col min="13" max="13" width="6.6640625" style="76" customWidth="1"/>
    <col min="14" max="14" width="27.88671875" style="77" customWidth="1"/>
    <col min="15" max="15" width="5.77734375" style="76" customWidth="1"/>
    <col min="16" max="16" width="19.6640625" style="76" customWidth="1"/>
    <col min="17" max="17" width="17.6640625" style="76" customWidth="1"/>
    <col min="18" max="18" width="29.5546875" style="76" customWidth="1"/>
    <col min="19" max="19" width="26" style="76" customWidth="1"/>
    <col min="20" max="16384" width="8.88671875" style="76"/>
  </cols>
  <sheetData>
    <row r="1" spans="1:19" x14ac:dyDescent="0.25">
      <c r="A1" s="78"/>
      <c r="B1" s="79"/>
      <c r="C1" s="79"/>
      <c r="D1" s="79"/>
      <c r="E1" s="79"/>
      <c r="F1" s="79"/>
      <c r="G1" s="79"/>
      <c r="H1" s="79"/>
      <c r="I1" s="79"/>
      <c r="J1" s="79"/>
      <c r="K1" s="85"/>
      <c r="L1" s="86" t="s">
        <v>30</v>
      </c>
      <c r="M1" s="86"/>
      <c r="N1" s="87" t="s">
        <v>31</v>
      </c>
      <c r="O1" s="88"/>
      <c r="P1" s="88"/>
      <c r="Q1" s="88"/>
      <c r="R1" s="88"/>
      <c r="S1" s="88"/>
    </row>
    <row r="2" spans="1:19" s="74" customFormat="1" ht="56.4" customHeight="1" x14ac:dyDescent="0.25">
      <c r="A2" s="80" t="s">
        <v>32</v>
      </c>
      <c r="B2" s="80" t="s">
        <v>33</v>
      </c>
      <c r="C2" s="80" t="s">
        <v>34</v>
      </c>
      <c r="D2" s="80" t="s">
        <v>35</v>
      </c>
      <c r="E2" s="80" t="s">
        <v>36</v>
      </c>
      <c r="F2" s="80" t="s">
        <v>37</v>
      </c>
      <c r="G2" s="80" t="s">
        <v>38</v>
      </c>
      <c r="H2" s="80" t="s">
        <v>39</v>
      </c>
      <c r="I2" s="80" t="s">
        <v>40</v>
      </c>
      <c r="J2" s="80" t="s">
        <v>41</v>
      </c>
      <c r="K2" s="80" t="s">
        <v>42</v>
      </c>
      <c r="L2" s="80"/>
      <c r="M2" s="80"/>
      <c r="N2" s="80" t="s">
        <v>43</v>
      </c>
      <c r="O2" s="80" t="s">
        <v>44</v>
      </c>
      <c r="P2" s="80" t="s">
        <v>45</v>
      </c>
      <c r="Q2" s="80" t="s">
        <v>46</v>
      </c>
      <c r="R2" s="80" t="s">
        <v>47</v>
      </c>
      <c r="S2" s="80" t="s">
        <v>48</v>
      </c>
    </row>
    <row r="3" spans="1:19" ht="216" x14ac:dyDescent="0.25">
      <c r="A3" s="81" t="s">
        <v>49</v>
      </c>
      <c r="B3" s="82" t="s">
        <v>50</v>
      </c>
      <c r="C3" s="83">
        <v>110</v>
      </c>
      <c r="D3" s="83">
        <v>135</v>
      </c>
      <c r="E3" s="83">
        <f t="shared" ref="E3:E11" si="0">C3+(D3-C3)*0.618</f>
        <v>125.45</v>
      </c>
      <c r="F3" s="83">
        <v>95</v>
      </c>
      <c r="G3" s="83">
        <v>5</v>
      </c>
      <c r="H3" s="83">
        <f t="shared" ref="H3:H8" si="1">(E3-F3-G3)/(F3+G3)</f>
        <v>0.2545</v>
      </c>
      <c r="I3" s="83">
        <v>124.9</v>
      </c>
      <c r="J3" s="83">
        <f t="shared" ref="J3:J11" si="2">(I3-(F3+G3))/(F3+G3)</f>
        <v>0.24900000000000005</v>
      </c>
      <c r="K3" s="82" t="s">
        <v>51</v>
      </c>
      <c r="L3" s="82"/>
      <c r="M3" s="82"/>
      <c r="N3" s="82" t="s">
        <v>52</v>
      </c>
      <c r="O3" s="89">
        <f t="shared" ref="O3:O19" si="3">LENB(N3)</f>
        <v>60</v>
      </c>
      <c r="P3" s="83" t="s">
        <v>53</v>
      </c>
      <c r="Q3" s="94"/>
      <c r="R3" s="94"/>
      <c r="S3" s="95" t="s">
        <v>54</v>
      </c>
    </row>
    <row r="4" spans="1:19" ht="244.8" x14ac:dyDescent="0.25">
      <c r="A4" s="81" t="s">
        <v>55</v>
      </c>
      <c r="B4" s="82" t="s">
        <v>56</v>
      </c>
      <c r="C4" s="82">
        <v>128</v>
      </c>
      <c r="D4" s="82">
        <v>155</v>
      </c>
      <c r="E4" s="83">
        <f t="shared" si="0"/>
        <v>144.68600000000001</v>
      </c>
      <c r="F4" s="82">
        <v>105</v>
      </c>
      <c r="G4" s="82">
        <v>5</v>
      </c>
      <c r="H4" s="83">
        <f t="shared" si="1"/>
        <v>0.31532727272727279</v>
      </c>
      <c r="I4" s="82">
        <v>133.9</v>
      </c>
      <c r="J4" s="83">
        <f t="shared" si="2"/>
        <v>0.21727272727272731</v>
      </c>
      <c r="K4" s="82" t="s">
        <v>57</v>
      </c>
      <c r="L4" s="82"/>
      <c r="M4" s="82"/>
      <c r="N4" s="82" t="s">
        <v>58</v>
      </c>
      <c r="O4" s="89">
        <f t="shared" ref="O4" si="4">LENB(N4)</f>
        <v>118</v>
      </c>
      <c r="P4" s="83" t="s">
        <v>53</v>
      </c>
      <c r="Q4" s="94"/>
      <c r="R4" s="94"/>
      <c r="S4" s="95" t="s">
        <v>54</v>
      </c>
    </row>
    <row r="5" spans="1:19" ht="244.8" x14ac:dyDescent="0.25">
      <c r="A5" s="81" t="s">
        <v>59</v>
      </c>
      <c r="B5" s="82" t="s">
        <v>60</v>
      </c>
      <c r="C5" s="82">
        <v>108</v>
      </c>
      <c r="D5" s="82">
        <v>155</v>
      </c>
      <c r="E5" s="83">
        <f t="shared" si="0"/>
        <v>137.04599999999999</v>
      </c>
      <c r="F5" s="83">
        <v>85</v>
      </c>
      <c r="G5" s="83">
        <v>5</v>
      </c>
      <c r="H5" s="83">
        <f t="shared" si="1"/>
        <v>0.52273333333333327</v>
      </c>
      <c r="I5" s="83">
        <v>133.9</v>
      </c>
      <c r="J5" s="83">
        <f t="shared" si="2"/>
        <v>0.48777777777777787</v>
      </c>
      <c r="K5" s="82" t="s">
        <v>61</v>
      </c>
      <c r="L5" s="82"/>
      <c r="M5" s="82"/>
      <c r="N5" s="82" t="s">
        <v>62</v>
      </c>
      <c r="O5" s="89">
        <f t="shared" si="3"/>
        <v>60</v>
      </c>
      <c r="P5" s="83" t="s">
        <v>53</v>
      </c>
      <c r="Q5" s="94"/>
      <c r="R5" s="94"/>
      <c r="S5" s="95" t="s">
        <v>54</v>
      </c>
    </row>
    <row r="6" spans="1:19" ht="230.4" x14ac:dyDescent="0.25">
      <c r="A6" s="81" t="s">
        <v>63</v>
      </c>
      <c r="B6" s="83">
        <v>65</v>
      </c>
      <c r="C6" s="83">
        <v>138</v>
      </c>
      <c r="D6" s="83">
        <v>95</v>
      </c>
      <c r="E6" s="83">
        <f t="shared" si="0"/>
        <v>111.426</v>
      </c>
      <c r="F6" s="83">
        <v>65</v>
      </c>
      <c r="G6" s="83">
        <v>5</v>
      </c>
      <c r="H6" s="83">
        <f t="shared" si="1"/>
        <v>0.59179999999999999</v>
      </c>
      <c r="I6" s="83">
        <v>110</v>
      </c>
      <c r="J6" s="83">
        <f t="shared" si="2"/>
        <v>0.5714285714285714</v>
      </c>
      <c r="K6" s="82" t="s">
        <v>64</v>
      </c>
      <c r="L6" s="82"/>
      <c r="M6" s="82"/>
      <c r="N6" s="82" t="s">
        <v>65</v>
      </c>
      <c r="O6" s="89">
        <f t="shared" si="3"/>
        <v>60</v>
      </c>
      <c r="P6" s="83" t="s">
        <v>66</v>
      </c>
      <c r="Q6" s="94"/>
      <c r="R6" s="94"/>
      <c r="S6" s="95" t="s">
        <v>67</v>
      </c>
    </row>
    <row r="7" spans="1:19" ht="143.4" customHeight="1" x14ac:dyDescent="0.25">
      <c r="A7" s="81" t="s">
        <v>68</v>
      </c>
      <c r="B7" s="83" t="s">
        <v>69</v>
      </c>
      <c r="C7" s="83">
        <v>55</v>
      </c>
      <c r="D7" s="83">
        <v>73</v>
      </c>
      <c r="E7" s="83">
        <f t="shared" si="0"/>
        <v>66.123999999999995</v>
      </c>
      <c r="F7" s="83">
        <v>45</v>
      </c>
      <c r="G7" s="83">
        <v>5</v>
      </c>
      <c r="H7" s="83">
        <f t="shared" si="1"/>
        <v>0.32247999999999988</v>
      </c>
      <c r="I7" s="83">
        <v>66</v>
      </c>
      <c r="J7" s="83">
        <f t="shared" si="2"/>
        <v>0.32</v>
      </c>
      <c r="K7" s="82" t="s">
        <v>70</v>
      </c>
      <c r="L7" s="82"/>
      <c r="M7" s="82"/>
      <c r="N7" s="82" t="s">
        <v>71</v>
      </c>
      <c r="O7" s="89">
        <f t="shared" si="3"/>
        <v>58</v>
      </c>
      <c r="P7" s="83"/>
      <c r="Q7" s="94"/>
      <c r="R7" s="94"/>
      <c r="S7" s="95" t="s">
        <v>72</v>
      </c>
    </row>
    <row r="8" spans="1:19" ht="90.6" customHeight="1" x14ac:dyDescent="0.25">
      <c r="A8" s="81" t="s">
        <v>73</v>
      </c>
      <c r="B8" s="82" t="s">
        <v>69</v>
      </c>
      <c r="C8" s="82">
        <v>68</v>
      </c>
      <c r="D8" s="82">
        <v>68</v>
      </c>
      <c r="E8" s="83">
        <f t="shared" si="0"/>
        <v>68</v>
      </c>
      <c r="F8" s="82">
        <v>40</v>
      </c>
      <c r="G8" s="82">
        <v>5</v>
      </c>
      <c r="H8" s="83">
        <f t="shared" si="1"/>
        <v>0.51111111111111107</v>
      </c>
      <c r="I8" s="83">
        <v>66</v>
      </c>
      <c r="J8" s="83">
        <f t="shared" si="2"/>
        <v>0.46666666666666667</v>
      </c>
      <c r="K8" s="82" t="s">
        <v>74</v>
      </c>
      <c r="L8" s="83"/>
      <c r="M8" s="83"/>
      <c r="N8" s="82" t="s">
        <v>75</v>
      </c>
      <c r="O8" s="89">
        <f t="shared" si="3"/>
        <v>60</v>
      </c>
      <c r="P8" s="83"/>
      <c r="Q8" s="94"/>
      <c r="R8" s="94"/>
      <c r="S8" s="95" t="s">
        <v>76</v>
      </c>
    </row>
    <row r="9" spans="1:19" ht="115.2" x14ac:dyDescent="0.25">
      <c r="A9" s="81" t="s">
        <v>77</v>
      </c>
      <c r="B9" s="83">
        <v>32</v>
      </c>
      <c r="C9" s="83">
        <v>45</v>
      </c>
      <c r="D9" s="83">
        <v>58</v>
      </c>
      <c r="E9" s="83">
        <f t="shared" si="0"/>
        <v>53.033999999999999</v>
      </c>
      <c r="F9" s="83">
        <v>32</v>
      </c>
      <c r="G9" s="83">
        <v>5</v>
      </c>
      <c r="H9" s="83"/>
      <c r="I9" s="83">
        <v>55</v>
      </c>
      <c r="J9" s="83">
        <f t="shared" si="2"/>
        <v>0.48648648648648651</v>
      </c>
      <c r="K9" s="82" t="s">
        <v>78</v>
      </c>
      <c r="L9" s="90"/>
      <c r="M9" s="90"/>
      <c r="N9" s="91" t="s">
        <v>79</v>
      </c>
      <c r="O9" s="89">
        <f t="shared" si="3"/>
        <v>60</v>
      </c>
      <c r="P9" s="83"/>
      <c r="Q9" s="94"/>
      <c r="R9" s="94"/>
      <c r="S9" s="95" t="s">
        <v>80</v>
      </c>
    </row>
    <row r="10" spans="1:19" ht="72" x14ac:dyDescent="0.25">
      <c r="A10" s="81" t="s">
        <v>81</v>
      </c>
      <c r="B10" s="83">
        <v>160</v>
      </c>
      <c r="C10" s="83"/>
      <c r="D10" s="83"/>
      <c r="E10" s="83">
        <f t="shared" si="0"/>
        <v>0</v>
      </c>
      <c r="F10" s="83">
        <v>160</v>
      </c>
      <c r="G10" s="83">
        <v>5</v>
      </c>
      <c r="H10" s="83"/>
      <c r="I10" s="83">
        <v>260</v>
      </c>
      <c r="J10" s="83">
        <f t="shared" si="2"/>
        <v>0.5757575757575758</v>
      </c>
      <c r="K10" s="82" t="s">
        <v>82</v>
      </c>
      <c r="L10" s="82"/>
      <c r="M10" s="82"/>
      <c r="N10" s="82" t="s">
        <v>83</v>
      </c>
      <c r="O10" s="89">
        <f t="shared" si="3"/>
        <v>104</v>
      </c>
      <c r="P10" s="83"/>
      <c r="Q10" s="94"/>
      <c r="R10" s="94"/>
      <c r="S10" s="95"/>
    </row>
    <row r="11" spans="1:19" ht="144" x14ac:dyDescent="0.25">
      <c r="A11" s="81" t="s">
        <v>84</v>
      </c>
      <c r="B11" s="83">
        <v>38</v>
      </c>
      <c r="C11" s="83">
        <v>48</v>
      </c>
      <c r="D11" s="83">
        <v>89</v>
      </c>
      <c r="E11" s="83">
        <f t="shared" si="0"/>
        <v>73.337999999999994</v>
      </c>
      <c r="F11" s="83">
        <v>38</v>
      </c>
      <c r="G11" s="83">
        <v>5</v>
      </c>
      <c r="H11" s="83">
        <f>(E11-F11-G11)/(F11+G11)</f>
        <v>0.70553488372093009</v>
      </c>
      <c r="I11" s="83">
        <v>73</v>
      </c>
      <c r="J11" s="83">
        <f t="shared" si="2"/>
        <v>0.69767441860465118</v>
      </c>
      <c r="K11" s="82" t="s">
        <v>85</v>
      </c>
      <c r="L11" s="82" t="s">
        <v>86</v>
      </c>
      <c r="M11" s="89">
        <f>LENB(L11)</f>
        <v>59</v>
      </c>
      <c r="N11" s="82" t="s">
        <v>87</v>
      </c>
      <c r="O11" s="89">
        <f t="shared" si="3"/>
        <v>59</v>
      </c>
      <c r="P11" s="83"/>
      <c r="Q11" s="94"/>
      <c r="R11" s="94"/>
      <c r="S11" s="95"/>
    </row>
    <row r="12" spans="1:19" ht="93" customHeight="1" x14ac:dyDescent="0.25">
      <c r="A12" s="81" t="s">
        <v>88</v>
      </c>
      <c r="B12" s="82" t="s">
        <v>89</v>
      </c>
      <c r="C12" s="82"/>
      <c r="D12" s="82"/>
      <c r="E12" s="82"/>
      <c r="F12" s="82"/>
      <c r="G12" s="82"/>
      <c r="H12" s="82"/>
      <c r="I12" s="82"/>
      <c r="J12" s="82"/>
      <c r="K12" s="82" t="s">
        <v>90</v>
      </c>
      <c r="L12" s="82"/>
      <c r="M12" s="82"/>
      <c r="N12" s="82" t="s">
        <v>91</v>
      </c>
      <c r="O12" s="89">
        <f t="shared" si="3"/>
        <v>52</v>
      </c>
      <c r="P12" s="83"/>
      <c r="Q12" s="94"/>
      <c r="R12" s="94"/>
      <c r="S12" s="95" t="s">
        <v>92</v>
      </c>
    </row>
    <row r="13" spans="1:19" ht="43.2" x14ac:dyDescent="0.25">
      <c r="A13" s="81" t="s">
        <v>93</v>
      </c>
      <c r="B13" s="83">
        <v>15</v>
      </c>
      <c r="C13" s="83"/>
      <c r="D13" s="83"/>
      <c r="E13" s="83"/>
      <c r="F13" s="83"/>
      <c r="G13" s="83"/>
      <c r="H13" s="83"/>
      <c r="I13" s="83"/>
      <c r="J13" s="83"/>
      <c r="K13" s="83"/>
      <c r="L13" s="83"/>
      <c r="M13" s="83"/>
      <c r="N13" s="83" t="s">
        <v>94</v>
      </c>
      <c r="O13" s="89">
        <f t="shared" si="3"/>
        <v>60</v>
      </c>
      <c r="P13" s="83"/>
      <c r="Q13" s="94"/>
      <c r="R13" s="94"/>
      <c r="S13" s="95" t="s">
        <v>95</v>
      </c>
    </row>
    <row r="14" spans="1:19" ht="43.2" x14ac:dyDescent="0.25">
      <c r="A14" s="81" t="s">
        <v>96</v>
      </c>
      <c r="B14" s="83">
        <v>15</v>
      </c>
      <c r="C14" s="83"/>
      <c r="D14" s="83"/>
      <c r="E14" s="83"/>
      <c r="F14" s="83"/>
      <c r="G14" s="83"/>
      <c r="H14" s="83"/>
      <c r="I14" s="83"/>
      <c r="J14" s="83"/>
      <c r="K14" s="83"/>
      <c r="L14" s="83"/>
      <c r="M14" s="83"/>
      <c r="N14" s="83" t="s">
        <v>94</v>
      </c>
      <c r="O14" s="89">
        <f t="shared" ref="O14" si="5">LENB(N14)</f>
        <v>60</v>
      </c>
      <c r="P14" s="83"/>
      <c r="Q14" s="94"/>
      <c r="R14" s="94"/>
      <c r="S14" s="95" t="s">
        <v>95</v>
      </c>
    </row>
    <row r="15" spans="1:19" x14ac:dyDescent="0.25">
      <c r="A15" s="81" t="s">
        <v>97</v>
      </c>
      <c r="B15" s="83">
        <v>8</v>
      </c>
      <c r="C15" s="83"/>
      <c r="D15" s="83"/>
      <c r="E15" s="83"/>
      <c r="F15" s="83"/>
      <c r="G15" s="83"/>
      <c r="H15" s="83"/>
      <c r="I15" s="83"/>
      <c r="J15" s="83"/>
      <c r="K15" s="83"/>
      <c r="L15" s="83"/>
      <c r="M15" s="83"/>
      <c r="N15" s="83"/>
      <c r="O15" s="89"/>
      <c r="P15" s="83"/>
      <c r="Q15" s="94"/>
      <c r="R15" s="94"/>
      <c r="S15" s="95"/>
    </row>
    <row r="16" spans="1:19" ht="230.4" x14ac:dyDescent="0.25">
      <c r="A16" s="81" t="s">
        <v>97</v>
      </c>
      <c r="B16" s="82" t="s">
        <v>98</v>
      </c>
      <c r="C16" s="83">
        <v>9.8000000000000007</v>
      </c>
      <c r="D16" s="83">
        <v>24.5</v>
      </c>
      <c r="E16" s="83">
        <f>C16+(D16-C16)*0.618</f>
        <v>18.884599999999999</v>
      </c>
      <c r="F16" s="83">
        <v>8</v>
      </c>
      <c r="G16" s="83">
        <v>5</v>
      </c>
      <c r="H16" s="83">
        <f>(E16-F16-G16)/(F16+G16)</f>
        <v>0.45266153846153839</v>
      </c>
      <c r="I16" s="83">
        <v>18</v>
      </c>
      <c r="J16" s="83"/>
      <c r="K16" s="82" t="s">
        <v>99</v>
      </c>
      <c r="L16" s="82"/>
      <c r="M16" s="82"/>
      <c r="N16" s="82" t="s">
        <v>100</v>
      </c>
      <c r="O16" s="89">
        <f t="shared" si="3"/>
        <v>60</v>
      </c>
      <c r="P16" s="83"/>
      <c r="Q16" s="94"/>
      <c r="R16" s="94"/>
      <c r="S16" s="95"/>
    </row>
    <row r="17" spans="1:19" ht="86.4" x14ac:dyDescent="0.25">
      <c r="A17" s="81" t="s">
        <v>101</v>
      </c>
      <c r="B17" s="82" t="s">
        <v>102</v>
      </c>
      <c r="C17" s="82"/>
      <c r="D17" s="82"/>
      <c r="E17" s="82"/>
      <c r="F17" s="82"/>
      <c r="G17" s="82"/>
      <c r="H17" s="82"/>
      <c r="I17" s="82"/>
      <c r="J17" s="82"/>
      <c r="K17" s="83"/>
      <c r="L17" s="83"/>
      <c r="M17" s="83"/>
      <c r="N17" s="82" t="s">
        <v>103</v>
      </c>
      <c r="O17" s="89">
        <f t="shared" si="3"/>
        <v>60</v>
      </c>
      <c r="P17" s="82" t="s">
        <v>104</v>
      </c>
      <c r="Q17" s="94"/>
      <c r="R17" s="94"/>
      <c r="S17" s="95" t="s">
        <v>105</v>
      </c>
    </row>
    <row r="18" spans="1:19" ht="57.6" x14ac:dyDescent="0.25">
      <c r="A18" s="81" t="s">
        <v>106</v>
      </c>
      <c r="B18" s="82" t="s">
        <v>107</v>
      </c>
      <c r="C18" s="82"/>
      <c r="D18" s="82"/>
      <c r="E18" s="82"/>
      <c r="F18" s="82"/>
      <c r="G18" s="82"/>
      <c r="H18" s="82"/>
      <c r="I18" s="82"/>
      <c r="J18" s="82"/>
      <c r="K18" s="83"/>
      <c r="L18" s="83"/>
      <c r="M18" s="83"/>
      <c r="N18" s="83"/>
      <c r="O18" s="89">
        <f t="shared" si="3"/>
        <v>0</v>
      </c>
      <c r="P18" s="83"/>
      <c r="Q18" s="94"/>
      <c r="R18" s="94"/>
      <c r="S18" s="95"/>
    </row>
    <row r="19" spans="1:19" ht="28.8" x14ac:dyDescent="0.25">
      <c r="A19" s="81" t="s">
        <v>108</v>
      </c>
      <c r="B19" s="82" t="s">
        <v>109</v>
      </c>
      <c r="C19" s="82"/>
      <c r="D19" s="82"/>
      <c r="E19" s="82"/>
      <c r="F19" s="82"/>
      <c r="G19" s="82"/>
      <c r="H19" s="82"/>
      <c r="I19" s="82"/>
      <c r="J19" s="82"/>
      <c r="K19" s="83"/>
      <c r="L19" s="83"/>
      <c r="M19" s="83"/>
      <c r="N19" s="83"/>
      <c r="O19" s="89">
        <f t="shared" si="3"/>
        <v>0</v>
      </c>
      <c r="P19" s="83"/>
      <c r="Q19" s="94"/>
      <c r="R19" s="94"/>
      <c r="S19" s="95"/>
    </row>
    <row r="20" spans="1:19" ht="187.2" x14ac:dyDescent="0.25">
      <c r="A20" s="81" t="s">
        <v>110</v>
      </c>
      <c r="B20" s="82" t="s">
        <v>111</v>
      </c>
      <c r="C20" s="82">
        <v>138</v>
      </c>
      <c r="D20" s="82">
        <v>198</v>
      </c>
      <c r="E20" s="82">
        <f>C20+(D20-C20)*0.618</f>
        <v>175.07999999999998</v>
      </c>
      <c r="F20" s="82">
        <v>115</v>
      </c>
      <c r="G20" s="82">
        <v>5</v>
      </c>
      <c r="H20" s="82">
        <f>(E20-F20-G20)/(F20+G20)</f>
        <v>0.45899999999999985</v>
      </c>
      <c r="I20" s="82">
        <v>175</v>
      </c>
      <c r="J20" s="82">
        <f>(I20-(F20+G20))/(F20+G20)</f>
        <v>0.45833333333333331</v>
      </c>
      <c r="K20" s="83" t="s">
        <v>112</v>
      </c>
      <c r="L20" s="83"/>
      <c r="M20" s="83"/>
      <c r="N20" s="83" t="s">
        <v>113</v>
      </c>
      <c r="O20" s="89">
        <f t="shared" ref="O20:O23" si="6">LENB(N20)</f>
        <v>60</v>
      </c>
      <c r="P20" s="83"/>
      <c r="Q20" s="94"/>
      <c r="R20" s="94"/>
      <c r="S20" s="95"/>
    </row>
    <row r="21" spans="1:19" x14ac:dyDescent="0.25">
      <c r="A21" s="81" t="s">
        <v>114</v>
      </c>
      <c r="B21" s="82">
        <v>85</v>
      </c>
      <c r="C21" s="82"/>
      <c r="D21" s="82"/>
      <c r="E21" s="82"/>
      <c r="F21" s="82"/>
      <c r="G21" s="82"/>
      <c r="H21" s="82"/>
      <c r="I21" s="82"/>
      <c r="J21" s="82"/>
      <c r="K21" s="83"/>
      <c r="L21" s="83"/>
      <c r="M21" s="83"/>
      <c r="N21" s="83" t="s">
        <v>115</v>
      </c>
      <c r="O21" s="89">
        <f t="shared" si="6"/>
        <v>26</v>
      </c>
      <c r="P21" s="83"/>
      <c r="Q21" s="94"/>
      <c r="R21" s="94"/>
      <c r="S21" s="95"/>
    </row>
    <row r="22" spans="1:19" ht="158.4" x14ac:dyDescent="0.25">
      <c r="A22" s="81" t="s">
        <v>116</v>
      </c>
      <c r="B22" s="82" t="s">
        <v>117</v>
      </c>
      <c r="C22" s="82">
        <v>49</v>
      </c>
      <c r="D22" s="82">
        <v>88</v>
      </c>
      <c r="E22" s="82">
        <f>C22+(D22-C22)*0.618</f>
        <v>73.102000000000004</v>
      </c>
      <c r="F22" s="82">
        <v>40</v>
      </c>
      <c r="G22" s="82">
        <v>5</v>
      </c>
      <c r="H22" s="82">
        <f>(E22-F22-G22)/(F22+G22)</f>
        <v>0.62448888888888898</v>
      </c>
      <c r="I22" s="82">
        <v>73</v>
      </c>
      <c r="J22" s="82">
        <f>(I22-(F22+G22))/(F22+G22)</f>
        <v>0.62222222222222223</v>
      </c>
      <c r="K22" s="83" t="s">
        <v>118</v>
      </c>
      <c r="L22" s="83"/>
      <c r="M22" s="83"/>
      <c r="N22" s="83" t="s">
        <v>119</v>
      </c>
      <c r="O22" s="89">
        <f t="shared" si="6"/>
        <v>60</v>
      </c>
      <c r="P22" s="83"/>
      <c r="Q22" s="94"/>
      <c r="R22" s="94"/>
      <c r="S22" s="95"/>
    </row>
    <row r="23" spans="1:19" ht="86.4" x14ac:dyDescent="0.25">
      <c r="A23" s="81" t="s">
        <v>120</v>
      </c>
      <c r="B23" s="82">
        <v>49</v>
      </c>
      <c r="C23" s="82"/>
      <c r="D23" s="82"/>
      <c r="E23" s="82"/>
      <c r="F23" s="82"/>
      <c r="G23" s="82"/>
      <c r="H23" s="82"/>
      <c r="I23" s="82"/>
      <c r="J23" s="82"/>
      <c r="K23" s="83" t="s">
        <v>121</v>
      </c>
      <c r="L23" s="83"/>
      <c r="M23" s="83"/>
      <c r="N23" s="82"/>
      <c r="O23" s="89">
        <f t="shared" si="6"/>
        <v>0</v>
      </c>
      <c r="P23" s="83"/>
      <c r="Q23" s="94"/>
      <c r="R23" s="94"/>
      <c r="S23" s="95"/>
    </row>
    <row r="24" spans="1:19" ht="86.4" x14ac:dyDescent="0.25">
      <c r="A24" s="81" t="s">
        <v>122</v>
      </c>
      <c r="B24" s="82" t="s">
        <v>123</v>
      </c>
      <c r="C24" s="82"/>
      <c r="D24" s="82"/>
      <c r="E24" s="82"/>
      <c r="F24" s="82"/>
      <c r="G24" s="82"/>
      <c r="H24" s="82"/>
      <c r="I24" s="82"/>
      <c r="J24" s="82"/>
      <c r="K24" s="83"/>
      <c r="L24" s="83"/>
      <c r="M24" s="83"/>
      <c r="N24" s="83"/>
      <c r="O24" s="89">
        <f t="shared" ref="O24:O35" si="7">LENB(N24)</f>
        <v>0</v>
      </c>
      <c r="P24" s="83"/>
      <c r="Q24" s="94"/>
      <c r="R24" s="94"/>
      <c r="S24" s="95"/>
    </row>
    <row r="25" spans="1:19" x14ac:dyDescent="0.25">
      <c r="A25" s="81" t="s">
        <v>124</v>
      </c>
      <c r="B25" s="82">
        <v>35</v>
      </c>
      <c r="C25" s="82"/>
      <c r="D25" s="82"/>
      <c r="E25" s="82"/>
      <c r="F25" s="82"/>
      <c r="G25" s="82"/>
      <c r="H25" s="82"/>
      <c r="I25" s="82"/>
      <c r="J25" s="82"/>
      <c r="K25" s="83"/>
      <c r="L25" s="83"/>
      <c r="M25" s="83"/>
      <c r="N25" s="83"/>
      <c r="O25" s="89">
        <f t="shared" si="7"/>
        <v>0</v>
      </c>
      <c r="P25" s="83"/>
      <c r="Q25" s="94"/>
      <c r="R25" s="94"/>
      <c r="S25" s="95"/>
    </row>
    <row r="26" spans="1:19" x14ac:dyDescent="0.25">
      <c r="A26" s="81" t="s">
        <v>125</v>
      </c>
      <c r="B26" s="82" t="s">
        <v>126</v>
      </c>
      <c r="C26" s="82"/>
      <c r="D26" s="82"/>
      <c r="E26" s="82"/>
      <c r="F26" s="82"/>
      <c r="G26" s="82"/>
      <c r="H26" s="82"/>
      <c r="I26" s="82"/>
      <c r="J26" s="82"/>
      <c r="K26" s="83"/>
      <c r="L26" s="83"/>
      <c r="M26" s="83"/>
      <c r="N26" s="83"/>
      <c r="O26" s="89">
        <f t="shared" si="7"/>
        <v>0</v>
      </c>
      <c r="P26" s="83"/>
      <c r="Q26" s="94"/>
      <c r="R26" s="94"/>
      <c r="S26" s="95"/>
    </row>
    <row r="27" spans="1:19" x14ac:dyDescent="0.25">
      <c r="A27" s="81" t="s">
        <v>127</v>
      </c>
      <c r="B27" s="82">
        <v>4</v>
      </c>
      <c r="C27" s="82"/>
      <c r="D27" s="82"/>
      <c r="E27" s="82"/>
      <c r="F27" s="82"/>
      <c r="G27" s="82"/>
      <c r="H27" s="82"/>
      <c r="I27" s="82"/>
      <c r="J27" s="82"/>
      <c r="K27" s="83"/>
      <c r="L27" s="83"/>
      <c r="M27" s="83"/>
      <c r="N27" s="83"/>
      <c r="O27" s="89">
        <f t="shared" si="7"/>
        <v>0</v>
      </c>
      <c r="P27" s="83"/>
      <c r="Q27" s="94"/>
      <c r="R27" s="94"/>
      <c r="S27" s="95"/>
    </row>
    <row r="28" spans="1:19" x14ac:dyDescent="0.25">
      <c r="A28" s="81" t="s">
        <v>128</v>
      </c>
      <c r="B28" s="82">
        <v>2</v>
      </c>
      <c r="C28" s="82"/>
      <c r="D28" s="82"/>
      <c r="E28" s="82"/>
      <c r="F28" s="82"/>
      <c r="G28" s="82"/>
      <c r="H28" s="82"/>
      <c r="I28" s="82"/>
      <c r="J28" s="82"/>
      <c r="K28" s="83"/>
      <c r="L28" s="83"/>
      <c r="M28" s="83"/>
      <c r="N28" s="83"/>
      <c r="O28" s="89">
        <f t="shared" si="7"/>
        <v>0</v>
      </c>
      <c r="P28" s="83"/>
      <c r="Q28" s="94"/>
      <c r="R28" s="94"/>
      <c r="S28" s="95"/>
    </row>
    <row r="29" spans="1:19" x14ac:dyDescent="0.25">
      <c r="A29" s="81" t="s">
        <v>129</v>
      </c>
      <c r="B29" s="82">
        <v>1</v>
      </c>
      <c r="C29" s="82"/>
      <c r="D29" s="82"/>
      <c r="E29" s="82"/>
      <c r="F29" s="82"/>
      <c r="G29" s="82"/>
      <c r="H29" s="82"/>
      <c r="I29" s="82"/>
      <c r="J29" s="82"/>
      <c r="K29" s="83"/>
      <c r="L29" s="83"/>
      <c r="M29" s="83"/>
      <c r="N29" s="83"/>
      <c r="O29" s="89">
        <f t="shared" si="7"/>
        <v>0</v>
      </c>
      <c r="P29" s="83"/>
      <c r="Q29" s="94"/>
      <c r="R29" s="94"/>
      <c r="S29" s="95"/>
    </row>
    <row r="30" spans="1:19" x14ac:dyDescent="0.25">
      <c r="A30" s="81" t="s">
        <v>130</v>
      </c>
      <c r="B30" s="82">
        <v>2</v>
      </c>
      <c r="C30" s="82"/>
      <c r="D30" s="82"/>
      <c r="E30" s="82"/>
      <c r="F30" s="82"/>
      <c r="G30" s="82"/>
      <c r="H30" s="82"/>
      <c r="I30" s="82"/>
      <c r="J30" s="82"/>
      <c r="K30" s="83"/>
      <c r="L30" s="83"/>
      <c r="M30" s="83"/>
      <c r="N30" s="83"/>
      <c r="O30" s="89">
        <f t="shared" si="7"/>
        <v>0</v>
      </c>
      <c r="P30" s="83"/>
      <c r="Q30" s="94"/>
      <c r="R30" s="94"/>
      <c r="S30" s="95"/>
    </row>
    <row r="31" spans="1:19" x14ac:dyDescent="0.25">
      <c r="A31" s="81" t="s">
        <v>131</v>
      </c>
      <c r="B31" s="82">
        <v>2</v>
      </c>
      <c r="C31" s="82"/>
      <c r="D31" s="82"/>
      <c r="E31" s="82"/>
      <c r="F31" s="82"/>
      <c r="G31" s="82"/>
      <c r="H31" s="82"/>
      <c r="I31" s="82"/>
      <c r="J31" s="82"/>
      <c r="K31" s="83"/>
      <c r="L31" s="83"/>
      <c r="M31" s="83"/>
      <c r="N31" s="83"/>
      <c r="O31" s="89">
        <f t="shared" si="7"/>
        <v>0</v>
      </c>
      <c r="P31" s="83"/>
      <c r="Q31" s="94"/>
      <c r="R31" s="94"/>
      <c r="S31" s="95"/>
    </row>
    <row r="32" spans="1:19" x14ac:dyDescent="0.25">
      <c r="A32" s="81" t="s">
        <v>132</v>
      </c>
      <c r="B32" s="82">
        <v>5</v>
      </c>
      <c r="C32" s="82"/>
      <c r="D32" s="82"/>
      <c r="E32" s="82"/>
      <c r="F32" s="82"/>
      <c r="G32" s="82"/>
      <c r="H32" s="82"/>
      <c r="I32" s="82"/>
      <c r="J32" s="82"/>
      <c r="K32" s="83"/>
      <c r="L32" s="83"/>
      <c r="M32" s="83"/>
      <c r="N32" s="83"/>
      <c r="O32" s="89">
        <f t="shared" si="7"/>
        <v>0</v>
      </c>
      <c r="P32" s="83"/>
      <c r="Q32" s="94"/>
      <c r="R32" s="94"/>
      <c r="S32" s="95"/>
    </row>
    <row r="33" spans="1:19" x14ac:dyDescent="0.25">
      <c r="A33" s="81" t="s">
        <v>133</v>
      </c>
      <c r="B33" s="82" t="s">
        <v>134</v>
      </c>
      <c r="C33" s="82"/>
      <c r="D33" s="82"/>
      <c r="E33" s="82"/>
      <c r="F33" s="82"/>
      <c r="G33" s="82"/>
      <c r="H33" s="82"/>
      <c r="I33" s="82"/>
      <c r="J33" s="82"/>
      <c r="K33" s="83"/>
      <c r="L33" s="83"/>
      <c r="M33" s="83"/>
      <c r="N33" s="83"/>
      <c r="O33" s="89">
        <f t="shared" si="7"/>
        <v>0</v>
      </c>
      <c r="P33" s="83"/>
      <c r="Q33" s="94"/>
      <c r="R33" s="94"/>
      <c r="S33" s="95"/>
    </row>
    <row r="34" spans="1:19" ht="28.8" x14ac:dyDescent="0.25">
      <c r="A34" s="75" t="s">
        <v>135</v>
      </c>
      <c r="B34" s="76">
        <v>30</v>
      </c>
      <c r="N34" s="92" t="s">
        <v>136</v>
      </c>
    </row>
    <row r="35" spans="1:19" ht="115.2" x14ac:dyDescent="0.25">
      <c r="A35" s="75" t="s">
        <v>137</v>
      </c>
      <c r="B35" s="76">
        <v>15</v>
      </c>
      <c r="K35" s="92" t="s">
        <v>138</v>
      </c>
      <c r="N35" s="92" t="s">
        <v>139</v>
      </c>
      <c r="O35" s="89">
        <f t="shared" si="7"/>
        <v>59</v>
      </c>
    </row>
    <row r="36" spans="1:19" x14ac:dyDescent="0.25">
      <c r="A36" s="75" t="s">
        <v>140</v>
      </c>
      <c r="B36" s="76">
        <v>30</v>
      </c>
      <c r="K36" s="93"/>
    </row>
    <row r="37" spans="1:19" x14ac:dyDescent="0.25">
      <c r="A37" s="75" t="s">
        <v>141</v>
      </c>
      <c r="B37" s="76">
        <v>45</v>
      </c>
      <c r="K37" s="93" t="s">
        <v>142</v>
      </c>
    </row>
    <row r="38" spans="1:19" x14ac:dyDescent="0.25">
      <c r="A38" s="75" t="s">
        <v>143</v>
      </c>
      <c r="B38" s="76">
        <v>50</v>
      </c>
    </row>
    <row r="39" spans="1:19" ht="15.6" customHeight="1" x14ac:dyDescent="0.25">
      <c r="A39" s="75" t="s">
        <v>144</v>
      </c>
      <c r="B39" s="76">
        <v>8</v>
      </c>
    </row>
    <row r="40" spans="1:19" x14ac:dyDescent="0.25">
      <c r="A40" s="75" t="s">
        <v>145</v>
      </c>
      <c r="B40" s="76">
        <v>8</v>
      </c>
    </row>
    <row r="41" spans="1:19" x14ac:dyDescent="0.25">
      <c r="A41" s="75" t="s">
        <v>146</v>
      </c>
      <c r="B41" s="76">
        <v>8</v>
      </c>
    </row>
    <row r="42" spans="1:19" x14ac:dyDescent="0.25">
      <c r="A42" s="75" t="s">
        <v>147</v>
      </c>
    </row>
    <row r="43" spans="1:19" ht="57.6" x14ac:dyDescent="0.25">
      <c r="A43" s="84" t="s">
        <v>148</v>
      </c>
      <c r="B43" s="76">
        <v>15</v>
      </c>
    </row>
    <row r="44" spans="1:19" x14ac:dyDescent="0.25">
      <c r="A44" s="75" t="s">
        <v>149</v>
      </c>
      <c r="B44" s="76">
        <v>30</v>
      </c>
    </row>
  </sheetData>
  <autoFilter ref="A1:S44"/>
  <phoneticPr fontId="16" type="noConversion"/>
  <hyperlinks>
    <hyperlink ref="S3" r:id="rId1"/>
    <hyperlink ref="S6" r:id="rId2"/>
    <hyperlink ref="S7" r:id="rId3"/>
    <hyperlink ref="S8" r:id="rId4"/>
    <hyperlink ref="S5" r:id="rId5"/>
    <hyperlink ref="S4" r:id="rId6"/>
  </hyperlinks>
  <pageMargins left="0.7" right="0.7" top="0.75" bottom="0.75" header="0.3" footer="0.3"/>
  <pageSetup paperSize="9" orientation="portrait"/>
  <drawing r:id="rId7"/>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Y97"/>
  <sheetViews>
    <sheetView zoomScale="70" zoomScaleNormal="70" workbookViewId="0">
      <pane xSplit="9" ySplit="1" topLeftCell="J65" activePane="bottomRight" state="frozen"/>
      <selection pane="topRight"/>
      <selection pane="bottomLeft"/>
      <selection pane="bottomRight" activeCell="C100" sqref="C100"/>
    </sheetView>
  </sheetViews>
  <sheetFormatPr defaultColWidth="9" defaultRowHeight="14.4" x14ac:dyDescent="0.25"/>
  <cols>
    <col min="1" max="1" width="12" customWidth="1"/>
    <col min="2" max="2" width="15.88671875" customWidth="1"/>
    <col min="3" max="3" width="22.77734375" customWidth="1"/>
    <col min="7" max="7" width="4.5546875" customWidth="1"/>
    <col min="8" max="8" width="13" customWidth="1"/>
    <col min="9" max="9" width="11.77734375" customWidth="1"/>
    <col min="10" max="10" width="8.88671875" style="13"/>
    <col min="18" max="18" width="14.44140625" customWidth="1"/>
    <col min="19" max="19" width="15.6640625" customWidth="1"/>
    <col min="20" max="20" width="12.5546875" customWidth="1"/>
    <col min="21" max="21" width="12" customWidth="1"/>
    <col min="22" max="22" width="14.33203125" customWidth="1"/>
    <col min="23" max="23" width="14.5546875" customWidth="1"/>
    <col min="24" max="24" width="16" customWidth="1"/>
    <col min="25" max="25" width="17" customWidth="1"/>
  </cols>
  <sheetData>
    <row r="1" spans="1:25" x14ac:dyDescent="0.25">
      <c r="A1" s="5" t="s">
        <v>150</v>
      </c>
      <c r="B1" s="5" t="s">
        <v>151</v>
      </c>
      <c r="C1" s="5" t="s">
        <v>152</v>
      </c>
      <c r="D1" s="5" t="s">
        <v>153</v>
      </c>
      <c r="E1" s="5" t="s">
        <v>154</v>
      </c>
      <c r="F1" s="5" t="s">
        <v>155</v>
      </c>
      <c r="G1" s="5" t="s">
        <v>156</v>
      </c>
      <c r="H1" s="5" t="s">
        <v>157</v>
      </c>
      <c r="I1" s="5" t="s">
        <v>158</v>
      </c>
      <c r="J1" s="15" t="s">
        <v>159</v>
      </c>
      <c r="K1" s="5" t="s">
        <v>160</v>
      </c>
    </row>
    <row r="2" spans="1:25" x14ac:dyDescent="0.25">
      <c r="A2" s="5" t="s">
        <v>161</v>
      </c>
      <c r="B2" s="5" t="s">
        <v>162</v>
      </c>
      <c r="C2" t="s">
        <v>163</v>
      </c>
      <c r="D2">
        <v>38</v>
      </c>
      <c r="E2">
        <v>35</v>
      </c>
      <c r="F2" s="5"/>
      <c r="G2" s="5">
        <f>IF(I2-D2&gt;0,1,0)</f>
        <v>1</v>
      </c>
      <c r="H2" s="5">
        <v>48</v>
      </c>
      <c r="I2" s="5">
        <f>J2-5</f>
        <v>49</v>
      </c>
      <c r="J2" s="15">
        <v>54</v>
      </c>
      <c r="K2" s="5" t="s">
        <v>164</v>
      </c>
      <c r="S2" s="5" t="s">
        <v>165</v>
      </c>
      <c r="T2" s="5"/>
    </row>
    <row r="3" spans="1:25" x14ac:dyDescent="0.25">
      <c r="C3" t="s">
        <v>166</v>
      </c>
      <c r="D3">
        <v>42</v>
      </c>
      <c r="G3" s="5">
        <f>IF(I3-D3&gt;0,1,0)</f>
        <v>1</v>
      </c>
      <c r="H3" s="5">
        <v>48</v>
      </c>
      <c r="I3" s="5">
        <f t="shared" ref="I3:I48" si="0">J3-5</f>
        <v>49</v>
      </c>
      <c r="J3" s="13">
        <v>54</v>
      </c>
      <c r="K3" s="5" t="s">
        <v>167</v>
      </c>
      <c r="V3" s="99" t="s">
        <v>168</v>
      </c>
      <c r="W3" s="99"/>
      <c r="X3" s="99"/>
      <c r="Y3" s="99"/>
    </row>
    <row r="4" spans="1:25" x14ac:dyDescent="0.25">
      <c r="A4" s="5" t="s">
        <v>169</v>
      </c>
      <c r="B4" s="5" t="s">
        <v>170</v>
      </c>
      <c r="C4" t="s">
        <v>163</v>
      </c>
      <c r="D4">
        <v>42</v>
      </c>
      <c r="E4">
        <v>20</v>
      </c>
      <c r="G4" s="5">
        <f>IF(I4-D4&gt;0,1,0)</f>
        <v>1</v>
      </c>
      <c r="H4" s="5">
        <v>48</v>
      </c>
      <c r="I4" s="5">
        <f t="shared" si="0"/>
        <v>60</v>
      </c>
      <c r="J4" s="13">
        <v>65</v>
      </c>
      <c r="K4" s="5" t="s">
        <v>164</v>
      </c>
      <c r="V4" s="100" t="s">
        <v>171</v>
      </c>
      <c r="W4" s="100"/>
      <c r="X4" s="100"/>
      <c r="Y4" s="100"/>
    </row>
    <row r="5" spans="1:25" x14ac:dyDescent="0.25">
      <c r="C5" t="s">
        <v>166</v>
      </c>
      <c r="D5">
        <v>42</v>
      </c>
      <c r="G5" s="5">
        <f>IF(I5-D5&gt;0,1,0)</f>
        <v>1</v>
      </c>
      <c r="H5" s="5">
        <v>48</v>
      </c>
      <c r="I5" s="5">
        <f t="shared" si="0"/>
        <v>60</v>
      </c>
      <c r="J5" s="13">
        <v>65</v>
      </c>
      <c r="K5" s="5" t="s">
        <v>172</v>
      </c>
      <c r="V5" s="70" t="s">
        <v>173</v>
      </c>
      <c r="W5" s="70" t="s">
        <v>174</v>
      </c>
      <c r="X5" s="101" t="s">
        <v>175</v>
      </c>
      <c r="Y5" s="102"/>
    </row>
    <row r="6" spans="1:25" x14ac:dyDescent="0.25">
      <c r="A6" s="5" t="s">
        <v>176</v>
      </c>
      <c r="B6" s="5" t="s">
        <v>177</v>
      </c>
      <c r="I6" s="5"/>
      <c r="V6" s="72">
        <v>165</v>
      </c>
      <c r="W6" s="70" t="s">
        <v>178</v>
      </c>
      <c r="X6" s="70" t="s">
        <v>179</v>
      </c>
      <c r="Y6" s="70" t="s">
        <v>180</v>
      </c>
    </row>
    <row r="7" spans="1:25" x14ac:dyDescent="0.25">
      <c r="C7" t="s">
        <v>163</v>
      </c>
      <c r="D7">
        <v>30</v>
      </c>
      <c r="G7" s="5">
        <f>IF(I7-D7&gt;0,1,0)</f>
        <v>1</v>
      </c>
      <c r="H7" s="5">
        <v>46</v>
      </c>
      <c r="I7" s="5">
        <v>60</v>
      </c>
      <c r="J7" s="13">
        <v>54</v>
      </c>
      <c r="K7" s="5" t="s">
        <v>181</v>
      </c>
      <c r="V7" s="72"/>
      <c r="W7" s="70" t="s">
        <v>182</v>
      </c>
      <c r="X7" s="70" t="s">
        <v>183</v>
      </c>
      <c r="Y7" s="70" t="s">
        <v>184</v>
      </c>
    </row>
    <row r="8" spans="1:25" x14ac:dyDescent="0.25">
      <c r="C8" t="s">
        <v>166</v>
      </c>
      <c r="D8">
        <v>30</v>
      </c>
      <c r="G8" s="5">
        <f>IF(I8-D8&gt;0,1,0)</f>
        <v>1</v>
      </c>
      <c r="H8" s="5">
        <v>46</v>
      </c>
      <c r="I8" s="5">
        <v>60</v>
      </c>
      <c r="J8" s="13">
        <v>54</v>
      </c>
      <c r="K8" s="5" t="s">
        <v>185</v>
      </c>
      <c r="V8" s="72"/>
      <c r="W8" s="70" t="s">
        <v>186</v>
      </c>
      <c r="X8" s="70" t="s">
        <v>187</v>
      </c>
      <c r="Y8" s="72"/>
    </row>
    <row r="9" spans="1:25" x14ac:dyDescent="0.25">
      <c r="A9" s="5" t="s">
        <v>188</v>
      </c>
      <c r="B9" s="5" t="s">
        <v>189</v>
      </c>
      <c r="I9" s="5"/>
      <c r="V9" s="72">
        <v>170</v>
      </c>
      <c r="W9" s="70" t="s">
        <v>190</v>
      </c>
      <c r="X9" s="70" t="s">
        <v>191</v>
      </c>
      <c r="Y9" s="72"/>
    </row>
    <row r="10" spans="1:25" x14ac:dyDescent="0.25">
      <c r="C10" t="s">
        <v>163</v>
      </c>
      <c r="D10">
        <v>40</v>
      </c>
      <c r="E10">
        <v>35</v>
      </c>
      <c r="F10">
        <v>33</v>
      </c>
      <c r="G10" s="5">
        <f>IF(I10-D10&gt;0,1,0)</f>
        <v>1</v>
      </c>
      <c r="H10" s="5">
        <v>46</v>
      </c>
      <c r="I10" s="5">
        <f t="shared" si="0"/>
        <v>49</v>
      </c>
      <c r="J10" s="13">
        <v>54</v>
      </c>
      <c r="K10" s="5" t="s">
        <v>192</v>
      </c>
      <c r="V10" s="72"/>
      <c r="W10" s="70" t="s">
        <v>182</v>
      </c>
      <c r="X10" s="70" t="s">
        <v>193</v>
      </c>
      <c r="Y10" s="70" t="s">
        <v>194</v>
      </c>
    </row>
    <row r="11" spans="1:25" x14ac:dyDescent="0.25">
      <c r="C11" t="s">
        <v>166</v>
      </c>
      <c r="D11">
        <v>40</v>
      </c>
      <c r="E11">
        <v>35</v>
      </c>
      <c r="G11" s="5">
        <f>IF(I11-D11&gt;0,1,0)</f>
        <v>1</v>
      </c>
      <c r="H11" s="5">
        <v>46</v>
      </c>
      <c r="I11" s="5">
        <f t="shared" si="0"/>
        <v>49</v>
      </c>
      <c r="J11" s="13">
        <v>54</v>
      </c>
      <c r="K11" s="5" t="s">
        <v>195</v>
      </c>
      <c r="V11" s="72"/>
      <c r="W11" s="70" t="s">
        <v>186</v>
      </c>
      <c r="X11" s="70" t="s">
        <v>196</v>
      </c>
      <c r="Y11" s="72"/>
    </row>
    <row r="12" spans="1:25" x14ac:dyDescent="0.25">
      <c r="A12" s="5" t="s">
        <v>197</v>
      </c>
      <c r="B12" s="5" t="s">
        <v>198</v>
      </c>
      <c r="G12" s="5"/>
      <c r="H12" s="5"/>
      <c r="I12" s="5"/>
      <c r="K12" s="5"/>
      <c r="V12" s="72"/>
      <c r="W12" s="70"/>
      <c r="X12" s="70"/>
      <c r="Y12" s="72"/>
    </row>
    <row r="13" spans="1:25" x14ac:dyDescent="0.25">
      <c r="B13" s="5"/>
      <c r="C13" t="s">
        <v>166</v>
      </c>
      <c r="D13">
        <v>35</v>
      </c>
      <c r="G13" s="5">
        <f>IF(I13-D13&gt;0,1,0)</f>
        <v>1</v>
      </c>
      <c r="H13" s="5">
        <v>46</v>
      </c>
      <c r="I13" s="5">
        <v>49</v>
      </c>
      <c r="J13" s="13">
        <v>54</v>
      </c>
      <c r="K13" s="5" t="s">
        <v>199</v>
      </c>
      <c r="V13" s="72"/>
      <c r="W13" s="70"/>
      <c r="X13" s="70"/>
      <c r="Y13" s="72"/>
    </row>
    <row r="14" spans="1:25" x14ac:dyDescent="0.25">
      <c r="A14" s="5" t="s">
        <v>200</v>
      </c>
      <c r="B14" s="5" t="s">
        <v>201</v>
      </c>
      <c r="G14" s="5"/>
      <c r="H14" s="5"/>
      <c r="I14" s="5"/>
      <c r="K14" s="5"/>
      <c r="V14" s="72"/>
      <c r="W14" s="70"/>
      <c r="X14" s="70"/>
      <c r="Y14" s="72"/>
    </row>
    <row r="15" spans="1:25" x14ac:dyDescent="0.25">
      <c r="B15" s="5"/>
      <c r="C15" t="s">
        <v>166</v>
      </c>
      <c r="D15">
        <v>30</v>
      </c>
      <c r="G15" s="5">
        <f>IF(I15-D15&gt;0,1,0)</f>
        <v>1</v>
      </c>
      <c r="H15" s="5">
        <v>42</v>
      </c>
      <c r="I15" s="5">
        <v>45</v>
      </c>
      <c r="J15" s="13">
        <v>54</v>
      </c>
      <c r="K15" s="5" t="s">
        <v>199</v>
      </c>
      <c r="V15" s="72"/>
      <c r="W15" s="70"/>
      <c r="X15" s="70"/>
      <c r="Y15" s="72"/>
    </row>
    <row r="16" spans="1:25" x14ac:dyDescent="0.25">
      <c r="A16" s="5" t="s">
        <v>202</v>
      </c>
      <c r="B16" s="5" t="s">
        <v>203</v>
      </c>
      <c r="D16" s="5" t="s">
        <v>204</v>
      </c>
      <c r="E16" s="5" t="s">
        <v>205</v>
      </c>
      <c r="I16" s="5"/>
      <c r="K16" s="5" t="s">
        <v>206</v>
      </c>
      <c r="V16" s="72"/>
      <c r="W16" s="70" t="s">
        <v>207</v>
      </c>
      <c r="X16" s="70" t="s">
        <v>208</v>
      </c>
      <c r="Y16" s="70" t="s">
        <v>209</v>
      </c>
    </row>
    <row r="17" spans="1:25" x14ac:dyDescent="0.25">
      <c r="C17" s="5" t="s">
        <v>210</v>
      </c>
      <c r="D17">
        <v>25</v>
      </c>
      <c r="E17">
        <v>23</v>
      </c>
      <c r="G17" s="5">
        <f>IF(I17-D17&gt;0,1,0)</f>
        <v>1</v>
      </c>
      <c r="H17" s="5">
        <v>32</v>
      </c>
      <c r="I17" s="5">
        <f t="shared" si="0"/>
        <v>33</v>
      </c>
      <c r="J17" s="13">
        <v>38</v>
      </c>
      <c r="K17" t="s">
        <v>211</v>
      </c>
      <c r="V17" s="72">
        <v>175</v>
      </c>
      <c r="W17" s="70" t="s">
        <v>178</v>
      </c>
      <c r="X17" s="70" t="s">
        <v>212</v>
      </c>
      <c r="Y17" s="72"/>
    </row>
    <row r="18" spans="1:25" x14ac:dyDescent="0.25">
      <c r="A18" s="5" t="s">
        <v>213</v>
      </c>
      <c r="B18" s="5" t="s">
        <v>214</v>
      </c>
      <c r="F18" s="5"/>
      <c r="G18" s="5"/>
      <c r="H18" s="5"/>
      <c r="I18" s="5"/>
      <c r="J18" s="15"/>
      <c r="V18" s="72"/>
      <c r="W18" s="70" t="s">
        <v>182</v>
      </c>
      <c r="X18" s="70" t="s">
        <v>215</v>
      </c>
      <c r="Y18" s="70" t="s">
        <v>216</v>
      </c>
    </row>
    <row r="19" spans="1:25" x14ac:dyDescent="0.25">
      <c r="C19" s="5" t="s">
        <v>210</v>
      </c>
      <c r="D19">
        <v>13</v>
      </c>
      <c r="G19" s="5">
        <f>IF(I19-D19&gt;0,1,0)</f>
        <v>1</v>
      </c>
      <c r="H19" s="5">
        <v>19</v>
      </c>
      <c r="I19" s="5">
        <f t="shared" si="0"/>
        <v>20</v>
      </c>
      <c r="J19" s="13">
        <v>25</v>
      </c>
      <c r="K19" t="s">
        <v>211</v>
      </c>
      <c r="V19" s="72"/>
      <c r="W19" s="70" t="s">
        <v>186</v>
      </c>
      <c r="X19" s="70" t="s">
        <v>217</v>
      </c>
      <c r="Y19" s="72"/>
    </row>
    <row r="20" spans="1:25" x14ac:dyDescent="0.25">
      <c r="A20" s="5" t="s">
        <v>218</v>
      </c>
      <c r="B20" s="5" t="s">
        <v>219</v>
      </c>
      <c r="F20" s="5"/>
      <c r="G20" s="5"/>
      <c r="H20" s="5"/>
      <c r="I20" s="5"/>
      <c r="J20" s="15"/>
      <c r="V20" s="72"/>
      <c r="W20" s="70" t="s">
        <v>220</v>
      </c>
      <c r="X20" s="70" t="s">
        <v>221</v>
      </c>
      <c r="Y20" s="70" t="s">
        <v>222</v>
      </c>
    </row>
    <row r="21" spans="1:25" ht="27.6" customHeight="1" x14ac:dyDescent="0.25">
      <c r="C21" s="5" t="s">
        <v>210</v>
      </c>
      <c r="D21">
        <v>16</v>
      </c>
      <c r="E21">
        <v>15</v>
      </c>
      <c r="F21" s="5"/>
      <c r="G21" s="5">
        <f>IF(I21-D21&gt;0,1,0)</f>
        <v>1</v>
      </c>
      <c r="H21" s="5">
        <v>24</v>
      </c>
      <c r="I21" s="5">
        <f t="shared" si="0"/>
        <v>25</v>
      </c>
      <c r="J21" s="15">
        <v>30</v>
      </c>
      <c r="K21" t="s">
        <v>211</v>
      </c>
      <c r="V21" s="72">
        <v>180</v>
      </c>
      <c r="W21" s="70" t="s">
        <v>223</v>
      </c>
      <c r="X21" s="70" t="s">
        <v>224</v>
      </c>
      <c r="Y21" s="72"/>
    </row>
    <row r="22" spans="1:25" x14ac:dyDescent="0.25">
      <c r="A22" s="5" t="s">
        <v>225</v>
      </c>
      <c r="B22" s="5" t="s">
        <v>226</v>
      </c>
      <c r="I22" s="5"/>
      <c r="V22" s="72"/>
      <c r="W22" s="70" t="s">
        <v>186</v>
      </c>
      <c r="X22" s="70" t="s">
        <v>227</v>
      </c>
      <c r="Y22" s="72"/>
    </row>
    <row r="23" spans="1:25" x14ac:dyDescent="0.25">
      <c r="C23" s="5" t="s">
        <v>210</v>
      </c>
      <c r="D23">
        <v>16</v>
      </c>
      <c r="E23">
        <v>15</v>
      </c>
      <c r="G23" s="5">
        <f>IF(I23-D23&gt;0,1,0)</f>
        <v>1</v>
      </c>
      <c r="H23" s="5">
        <v>24</v>
      </c>
      <c r="I23" s="5">
        <f t="shared" si="0"/>
        <v>25</v>
      </c>
      <c r="J23" s="13">
        <v>30</v>
      </c>
      <c r="K23" t="s">
        <v>211</v>
      </c>
      <c r="V23" s="72"/>
      <c r="W23" s="70" t="s">
        <v>220</v>
      </c>
      <c r="X23" s="70" t="s">
        <v>228</v>
      </c>
      <c r="Y23" s="70" t="s">
        <v>229</v>
      </c>
    </row>
    <row r="24" spans="1:25" x14ac:dyDescent="0.25">
      <c r="A24" s="5" t="s">
        <v>230</v>
      </c>
      <c r="B24" s="5" t="s">
        <v>231</v>
      </c>
      <c r="D24" s="5" t="s">
        <v>232</v>
      </c>
      <c r="E24" s="5" t="s">
        <v>233</v>
      </c>
      <c r="I24" s="5"/>
      <c r="K24" s="5" t="s">
        <v>234</v>
      </c>
      <c r="V24" s="72">
        <v>185</v>
      </c>
      <c r="W24" s="70" t="s">
        <v>223</v>
      </c>
      <c r="X24" s="70" t="s">
        <v>235</v>
      </c>
      <c r="Y24" s="72"/>
    </row>
    <row r="25" spans="1:25" x14ac:dyDescent="0.25">
      <c r="B25" s="5"/>
      <c r="D25">
        <v>10</v>
      </c>
      <c r="G25" s="5">
        <f>IF(I25-D25&gt;0,1,0)</f>
        <v>1</v>
      </c>
      <c r="H25" s="5">
        <v>15</v>
      </c>
      <c r="I25" s="5">
        <f t="shared" si="0"/>
        <v>15</v>
      </c>
      <c r="J25" s="13">
        <v>20</v>
      </c>
      <c r="K25" t="s">
        <v>211</v>
      </c>
      <c r="V25" s="72"/>
      <c r="W25" s="70"/>
      <c r="X25" s="70"/>
      <c r="Y25" s="72"/>
    </row>
    <row r="26" spans="1:25" x14ac:dyDescent="0.25">
      <c r="A26" s="5" t="s">
        <v>236</v>
      </c>
      <c r="B26" s="5" t="s">
        <v>237</v>
      </c>
      <c r="I26" s="5"/>
      <c r="V26" s="72"/>
      <c r="W26" s="70"/>
      <c r="X26" s="70"/>
      <c r="Y26" s="72"/>
    </row>
    <row r="27" spans="1:25" x14ac:dyDescent="0.25">
      <c r="B27" s="5"/>
      <c r="D27">
        <v>8</v>
      </c>
      <c r="E27">
        <v>7</v>
      </c>
      <c r="G27" s="5">
        <f>IF(I27-D27&gt;0,1,0)</f>
        <v>1</v>
      </c>
      <c r="H27" s="5">
        <v>13</v>
      </c>
      <c r="I27" s="5">
        <f>J27-5</f>
        <v>13</v>
      </c>
      <c r="J27" s="13">
        <v>18</v>
      </c>
      <c r="K27" t="s">
        <v>211</v>
      </c>
      <c r="V27" s="72"/>
      <c r="W27" s="70"/>
      <c r="X27" s="70"/>
      <c r="Y27" s="72"/>
    </row>
    <row r="28" spans="1:25" x14ac:dyDescent="0.25">
      <c r="A28" s="5" t="s">
        <v>238</v>
      </c>
      <c r="B28" s="5" t="s">
        <v>239</v>
      </c>
      <c r="I28" s="5"/>
      <c r="V28" s="72"/>
      <c r="W28" s="70"/>
      <c r="X28" s="70"/>
      <c r="Y28" s="72"/>
    </row>
    <row r="29" spans="1:25" x14ac:dyDescent="0.25">
      <c r="B29" s="5"/>
      <c r="D29">
        <v>8</v>
      </c>
      <c r="E29">
        <v>7</v>
      </c>
      <c r="G29" s="5">
        <f>IF(I29-D29&gt;0,1,0)</f>
        <v>1</v>
      </c>
      <c r="H29" s="5">
        <v>13</v>
      </c>
      <c r="I29" s="5">
        <f t="shared" si="0"/>
        <v>13</v>
      </c>
      <c r="J29" s="13">
        <v>18</v>
      </c>
      <c r="K29" t="s">
        <v>211</v>
      </c>
      <c r="V29" s="72"/>
      <c r="W29" s="70"/>
      <c r="X29" s="70"/>
      <c r="Y29" s="72"/>
    </row>
    <row r="30" spans="1:25" x14ac:dyDescent="0.25">
      <c r="A30" s="5" t="s">
        <v>240</v>
      </c>
      <c r="B30" s="5" t="s">
        <v>241</v>
      </c>
      <c r="I30" s="5"/>
      <c r="V30" s="72"/>
      <c r="W30" s="70"/>
      <c r="X30" s="70"/>
      <c r="Y30" s="72"/>
    </row>
    <row r="31" spans="1:25" x14ac:dyDescent="0.25">
      <c r="B31" s="5"/>
      <c r="D31">
        <v>8</v>
      </c>
      <c r="E31">
        <v>7</v>
      </c>
      <c r="G31" s="5">
        <f>IF(I31-D31&gt;0,1,0)</f>
        <v>1</v>
      </c>
      <c r="H31" s="5">
        <v>13</v>
      </c>
      <c r="I31" s="5">
        <f t="shared" si="0"/>
        <v>13</v>
      </c>
      <c r="J31" s="13">
        <v>18</v>
      </c>
      <c r="K31" t="s">
        <v>211</v>
      </c>
      <c r="V31" s="72"/>
      <c r="W31" s="70"/>
      <c r="X31" s="70"/>
      <c r="Y31" s="72"/>
    </row>
    <row r="32" spans="1:25" x14ac:dyDescent="0.25">
      <c r="A32" s="5" t="s">
        <v>242</v>
      </c>
      <c r="B32" s="5" t="s">
        <v>243</v>
      </c>
      <c r="I32" s="5"/>
      <c r="V32" s="72"/>
      <c r="W32" s="70"/>
      <c r="X32" s="70"/>
      <c r="Y32" s="72"/>
    </row>
    <row r="33" spans="1:25" x14ac:dyDescent="0.25">
      <c r="B33" s="5"/>
      <c r="D33">
        <v>6.5</v>
      </c>
      <c r="G33" s="5">
        <f>IF(I33-D33&gt;0,1,0)</f>
        <v>1</v>
      </c>
      <c r="H33" s="5">
        <v>10</v>
      </c>
      <c r="I33" s="5">
        <f t="shared" si="0"/>
        <v>10</v>
      </c>
      <c r="J33" s="13">
        <v>15</v>
      </c>
      <c r="K33" t="s">
        <v>211</v>
      </c>
      <c r="V33" s="72"/>
      <c r="W33" s="70"/>
      <c r="X33" s="70"/>
      <c r="Y33" s="72"/>
    </row>
    <row r="34" spans="1:25" x14ac:dyDescent="0.25">
      <c r="A34" s="5" t="s">
        <v>244</v>
      </c>
      <c r="B34" s="5" t="s">
        <v>245</v>
      </c>
      <c r="I34" s="5"/>
      <c r="V34" s="72"/>
      <c r="W34" s="70" t="s">
        <v>186</v>
      </c>
      <c r="X34" s="70" t="s">
        <v>246</v>
      </c>
      <c r="Y34" s="72"/>
    </row>
    <row r="35" spans="1:25" x14ac:dyDescent="0.25">
      <c r="C35" s="5" t="s">
        <v>247</v>
      </c>
      <c r="D35">
        <v>105</v>
      </c>
      <c r="G35" s="5">
        <f>IF(I35-D35&gt;0,1,0)</f>
        <v>1</v>
      </c>
      <c r="H35" s="5">
        <v>129</v>
      </c>
      <c r="I35" s="5">
        <f t="shared" si="0"/>
        <v>130</v>
      </c>
      <c r="J35" s="13">
        <v>135</v>
      </c>
      <c r="V35" s="72"/>
      <c r="W35" s="70" t="s">
        <v>220</v>
      </c>
      <c r="X35" s="70" t="s">
        <v>248</v>
      </c>
      <c r="Y35" s="70" t="s">
        <v>249</v>
      </c>
    </row>
    <row r="36" spans="1:25" x14ac:dyDescent="0.25">
      <c r="C36" s="5" t="s">
        <v>250</v>
      </c>
      <c r="D36">
        <v>115</v>
      </c>
      <c r="G36" s="5">
        <f>IF(I36-D36&gt;0,1,0)</f>
        <v>1</v>
      </c>
      <c r="H36" s="5">
        <v>139</v>
      </c>
      <c r="I36" s="5">
        <f t="shared" si="0"/>
        <v>140</v>
      </c>
      <c r="J36" s="13">
        <v>145</v>
      </c>
    </row>
    <row r="37" spans="1:25" x14ac:dyDescent="0.25">
      <c r="C37" s="5" t="s">
        <v>251</v>
      </c>
      <c r="D37">
        <v>120</v>
      </c>
      <c r="G37" s="5">
        <f>IF(I37-D37&gt;0,1,0)</f>
        <v>1</v>
      </c>
      <c r="H37" s="5">
        <v>142</v>
      </c>
      <c r="I37" s="5">
        <f t="shared" si="0"/>
        <v>144</v>
      </c>
      <c r="J37" s="13">
        <v>149</v>
      </c>
    </row>
    <row r="38" spans="1:25" x14ac:dyDescent="0.25">
      <c r="C38" s="5" t="s">
        <v>252</v>
      </c>
      <c r="D38">
        <v>120</v>
      </c>
      <c r="G38" s="5">
        <f>IF(I38-D38&gt;0,1,0)</f>
        <v>1</v>
      </c>
      <c r="H38" s="5">
        <v>142</v>
      </c>
      <c r="I38" s="5">
        <f t="shared" si="0"/>
        <v>144</v>
      </c>
      <c r="J38" s="13">
        <v>149</v>
      </c>
    </row>
    <row r="39" spans="1:25" x14ac:dyDescent="0.25">
      <c r="A39" s="5" t="s">
        <v>253</v>
      </c>
      <c r="B39" s="5" t="s">
        <v>254</v>
      </c>
      <c r="I39" s="5"/>
    </row>
    <row r="40" spans="1:25" x14ac:dyDescent="0.25">
      <c r="C40" s="5" t="s">
        <v>247</v>
      </c>
      <c r="D40">
        <v>95</v>
      </c>
      <c r="G40" s="5">
        <f>IF(I40-D40&gt;0,1,0)</f>
        <v>1</v>
      </c>
      <c r="H40" s="5">
        <v>119</v>
      </c>
      <c r="I40" s="5">
        <f t="shared" si="0"/>
        <v>120</v>
      </c>
      <c r="J40" s="13">
        <v>125</v>
      </c>
    </row>
    <row r="41" spans="1:25" x14ac:dyDescent="0.25">
      <c r="C41" s="5" t="s">
        <v>250</v>
      </c>
      <c r="D41">
        <v>115</v>
      </c>
      <c r="G41" s="5">
        <f>IF(I41-D41&gt;0,1,0)</f>
        <v>1</v>
      </c>
      <c r="H41" s="5">
        <v>135</v>
      </c>
      <c r="I41" s="5">
        <f t="shared" si="0"/>
        <v>140</v>
      </c>
      <c r="J41" s="13">
        <v>145</v>
      </c>
    </row>
    <row r="42" spans="1:25" x14ac:dyDescent="0.25">
      <c r="C42" s="5" t="s">
        <v>251</v>
      </c>
      <c r="D42">
        <v>95</v>
      </c>
      <c r="G42" s="5">
        <f>IF(I42-D42&gt;0,1,0)</f>
        <v>1</v>
      </c>
      <c r="H42" s="5">
        <v>119</v>
      </c>
      <c r="I42" s="5">
        <f t="shared" si="0"/>
        <v>120</v>
      </c>
      <c r="J42" s="13">
        <v>125</v>
      </c>
    </row>
    <row r="43" spans="1:25" x14ac:dyDescent="0.25">
      <c r="C43" s="5" t="s">
        <v>252</v>
      </c>
      <c r="D43">
        <v>115</v>
      </c>
      <c r="G43" s="5">
        <f>IF(I43-D43&gt;0,1,0)</f>
        <v>1</v>
      </c>
      <c r="H43" s="5">
        <v>139</v>
      </c>
      <c r="I43" s="5">
        <f t="shared" si="0"/>
        <v>140</v>
      </c>
      <c r="J43" s="13">
        <v>145</v>
      </c>
    </row>
    <row r="44" spans="1:25" x14ac:dyDescent="0.25">
      <c r="A44" s="5" t="s">
        <v>255</v>
      </c>
      <c r="B44" s="5" t="s">
        <v>256</v>
      </c>
      <c r="I44" s="5"/>
    </row>
    <row r="45" spans="1:25" x14ac:dyDescent="0.25">
      <c r="C45" s="5" t="s">
        <v>247</v>
      </c>
      <c r="D45">
        <v>85</v>
      </c>
      <c r="G45" s="5">
        <f>IF(I45-D45&gt;0,1,0)</f>
        <v>1</v>
      </c>
      <c r="H45" s="5">
        <v>115</v>
      </c>
      <c r="I45" s="5">
        <f t="shared" si="0"/>
        <v>115</v>
      </c>
      <c r="J45" s="13">
        <v>120</v>
      </c>
    </row>
    <row r="46" spans="1:25" x14ac:dyDescent="0.25">
      <c r="C46" s="5" t="s">
        <v>250</v>
      </c>
      <c r="D46">
        <v>110</v>
      </c>
      <c r="G46" s="5">
        <f>IF(I46-D46&gt;0,1,0)</f>
        <v>1</v>
      </c>
      <c r="H46" s="5">
        <v>133</v>
      </c>
      <c r="I46" s="5">
        <f t="shared" si="0"/>
        <v>134</v>
      </c>
      <c r="J46" s="13">
        <v>139</v>
      </c>
    </row>
    <row r="47" spans="1:25" x14ac:dyDescent="0.25">
      <c r="C47" s="5" t="s">
        <v>251</v>
      </c>
      <c r="D47">
        <v>85</v>
      </c>
      <c r="G47" s="5">
        <f>IF(I47-D47&gt;0,1,0)</f>
        <v>1</v>
      </c>
      <c r="H47" s="5">
        <v>115</v>
      </c>
      <c r="I47" s="5">
        <f t="shared" si="0"/>
        <v>115</v>
      </c>
      <c r="J47" s="13">
        <v>120</v>
      </c>
    </row>
    <row r="48" spans="1:25" x14ac:dyDescent="0.25">
      <c r="C48" s="5" t="s">
        <v>252</v>
      </c>
      <c r="D48">
        <v>110</v>
      </c>
      <c r="G48" s="5">
        <f>IF(I48-D48&gt;0,1,0)</f>
        <v>1</v>
      </c>
      <c r="H48" s="5">
        <v>133</v>
      </c>
      <c r="I48" s="5">
        <f t="shared" si="0"/>
        <v>134</v>
      </c>
      <c r="J48" s="13">
        <v>139</v>
      </c>
    </row>
    <row r="49" spans="1:25" x14ac:dyDescent="0.25">
      <c r="A49" s="5" t="s">
        <v>257</v>
      </c>
      <c r="B49" s="5" t="s">
        <v>258</v>
      </c>
      <c r="G49" s="5"/>
      <c r="H49" s="5"/>
      <c r="I49" s="5"/>
      <c r="K49" s="5"/>
      <c r="V49" s="70"/>
      <c r="W49" s="70"/>
      <c r="X49" s="71"/>
      <c r="Y49" s="73"/>
    </row>
    <row r="50" spans="1:25" x14ac:dyDescent="0.25">
      <c r="A50" s="5"/>
      <c r="D50">
        <v>70</v>
      </c>
      <c r="E50">
        <v>60</v>
      </c>
      <c r="G50" s="5">
        <f>IF(I50-D50&gt;0,1,0)</f>
        <v>1</v>
      </c>
      <c r="H50" s="5">
        <v>80</v>
      </c>
      <c r="I50" s="5">
        <v>85</v>
      </c>
      <c r="J50" s="13">
        <v>90</v>
      </c>
      <c r="K50" s="5"/>
      <c r="V50" s="70"/>
      <c r="W50" s="70"/>
      <c r="X50" s="71"/>
      <c r="Y50" s="73"/>
    </row>
    <row r="51" spans="1:25" x14ac:dyDescent="0.25">
      <c r="A51" s="5" t="s">
        <v>259</v>
      </c>
      <c r="B51" s="5" t="s">
        <v>260</v>
      </c>
    </row>
    <row r="52" spans="1:25" x14ac:dyDescent="0.25">
      <c r="C52" s="5" t="s">
        <v>261</v>
      </c>
      <c r="D52">
        <v>160</v>
      </c>
      <c r="E52">
        <v>150</v>
      </c>
      <c r="G52" s="5">
        <f>IF(I52-D52&gt;0,1,0)</f>
        <v>1</v>
      </c>
      <c r="H52">
        <v>180</v>
      </c>
      <c r="I52">
        <v>185</v>
      </c>
      <c r="J52" s="13">
        <v>195</v>
      </c>
    </row>
    <row r="53" spans="1:25" x14ac:dyDescent="0.25">
      <c r="C53" s="5" t="s">
        <v>262</v>
      </c>
      <c r="D53">
        <v>260</v>
      </c>
      <c r="E53">
        <v>250</v>
      </c>
      <c r="G53" s="5">
        <f>IF(I53-D53&gt;0,1,0)</f>
        <v>1</v>
      </c>
      <c r="H53">
        <v>280</v>
      </c>
      <c r="I53">
        <v>295</v>
      </c>
      <c r="J53" s="13">
        <v>300</v>
      </c>
    </row>
    <row r="54" spans="1:25" x14ac:dyDescent="0.25">
      <c r="C54" s="5" t="s">
        <v>263</v>
      </c>
      <c r="D54">
        <v>150</v>
      </c>
      <c r="E54">
        <v>140</v>
      </c>
      <c r="G54">
        <v>1</v>
      </c>
      <c r="H54">
        <v>170</v>
      </c>
      <c r="I54">
        <v>175</v>
      </c>
      <c r="J54" s="13">
        <v>180</v>
      </c>
    </row>
    <row r="55" spans="1:25" x14ac:dyDescent="0.25">
      <c r="C55" s="5" t="s">
        <v>264</v>
      </c>
      <c r="D55">
        <v>230</v>
      </c>
      <c r="E55">
        <v>210</v>
      </c>
      <c r="G55">
        <v>1</v>
      </c>
      <c r="H55">
        <v>270</v>
      </c>
      <c r="I55">
        <v>275</v>
      </c>
      <c r="J55" s="13">
        <v>280</v>
      </c>
    </row>
    <row r="56" spans="1:25" x14ac:dyDescent="0.25">
      <c r="A56" s="5" t="s">
        <v>265</v>
      </c>
      <c r="B56" s="5" t="s">
        <v>266</v>
      </c>
    </row>
    <row r="57" spans="1:25" x14ac:dyDescent="0.25">
      <c r="D57">
        <v>7</v>
      </c>
      <c r="H57">
        <v>9</v>
      </c>
      <c r="I57">
        <v>9</v>
      </c>
      <c r="J57" s="13">
        <v>9</v>
      </c>
    </row>
    <row r="58" spans="1:25" x14ac:dyDescent="0.25">
      <c r="B58" s="5" t="s">
        <v>267</v>
      </c>
    </row>
    <row r="59" spans="1:25" x14ac:dyDescent="0.25">
      <c r="D59">
        <v>2</v>
      </c>
      <c r="H59">
        <v>5</v>
      </c>
      <c r="I59">
        <v>5</v>
      </c>
      <c r="J59" s="13">
        <v>5</v>
      </c>
    </row>
    <row r="60" spans="1:25" x14ac:dyDescent="0.25">
      <c r="B60" s="5" t="s">
        <v>268</v>
      </c>
    </row>
    <row r="61" spans="1:25" x14ac:dyDescent="0.25">
      <c r="D61">
        <v>60</v>
      </c>
      <c r="H61">
        <v>80</v>
      </c>
      <c r="I61">
        <v>83</v>
      </c>
      <c r="J61" s="13">
        <v>88</v>
      </c>
    </row>
    <row r="62" spans="1:25" x14ac:dyDescent="0.25">
      <c r="B62" s="5" t="s">
        <v>269</v>
      </c>
    </row>
    <row r="63" spans="1:25" x14ac:dyDescent="0.25">
      <c r="D63">
        <v>35</v>
      </c>
      <c r="H63">
        <v>45</v>
      </c>
      <c r="I63">
        <v>50</v>
      </c>
      <c r="J63" s="13">
        <v>55</v>
      </c>
    </row>
    <row r="64" spans="1:25" x14ac:dyDescent="0.25">
      <c r="B64" s="5" t="s">
        <v>270</v>
      </c>
    </row>
    <row r="65" spans="1:10" x14ac:dyDescent="0.25">
      <c r="D65">
        <v>22</v>
      </c>
    </row>
    <row r="66" spans="1:10" x14ac:dyDescent="0.25">
      <c r="B66" t="s">
        <v>271</v>
      </c>
    </row>
    <row r="67" spans="1:10" x14ac:dyDescent="0.25">
      <c r="C67" s="5" t="s">
        <v>272</v>
      </c>
      <c r="D67" s="5" t="s">
        <v>273</v>
      </c>
      <c r="H67">
        <v>245</v>
      </c>
      <c r="I67">
        <v>255</v>
      </c>
      <c r="J67" s="5">
        <v>260</v>
      </c>
    </row>
    <row r="68" spans="1:10" x14ac:dyDescent="0.25">
      <c r="C68" s="5" t="s">
        <v>274</v>
      </c>
      <c r="D68" s="5">
        <v>150</v>
      </c>
      <c r="H68">
        <v>180</v>
      </c>
      <c r="I68">
        <v>195</v>
      </c>
      <c r="J68">
        <v>199</v>
      </c>
    </row>
    <row r="69" spans="1:10" x14ac:dyDescent="0.25">
      <c r="C69" s="5" t="s">
        <v>275</v>
      </c>
      <c r="D69" s="5" t="s">
        <v>276</v>
      </c>
      <c r="H69">
        <v>340</v>
      </c>
      <c r="I69">
        <v>355</v>
      </c>
      <c r="J69">
        <v>360</v>
      </c>
    </row>
    <row r="70" spans="1:10" x14ac:dyDescent="0.25">
      <c r="C70" s="5" t="s">
        <v>277</v>
      </c>
      <c r="D70" s="5">
        <v>170</v>
      </c>
      <c r="H70">
        <v>190</v>
      </c>
      <c r="I70">
        <v>200</v>
      </c>
      <c r="J70">
        <v>205</v>
      </c>
    </row>
    <row r="71" spans="1:10" x14ac:dyDescent="0.25">
      <c r="B71" s="5" t="s">
        <v>278</v>
      </c>
    </row>
    <row r="72" spans="1:10" x14ac:dyDescent="0.25">
      <c r="C72" s="5" t="s">
        <v>279</v>
      </c>
      <c r="D72">
        <v>175</v>
      </c>
      <c r="H72">
        <v>200</v>
      </c>
      <c r="I72">
        <v>220</v>
      </c>
      <c r="J72">
        <v>225</v>
      </c>
    </row>
    <row r="73" spans="1:10" x14ac:dyDescent="0.25">
      <c r="C73" s="5" t="s">
        <v>280</v>
      </c>
      <c r="D73" s="5">
        <v>145</v>
      </c>
      <c r="H73">
        <v>165</v>
      </c>
      <c r="I73">
        <v>170</v>
      </c>
      <c r="J73" s="5">
        <v>175</v>
      </c>
    </row>
    <row r="74" spans="1:10" x14ac:dyDescent="0.25">
      <c r="C74" s="5" t="s">
        <v>205</v>
      </c>
      <c r="D74">
        <v>120</v>
      </c>
      <c r="H74">
        <v>135</v>
      </c>
      <c r="I74">
        <v>140</v>
      </c>
      <c r="J74">
        <v>145</v>
      </c>
    </row>
    <row r="75" spans="1:10" x14ac:dyDescent="0.25">
      <c r="B75" s="5" t="s">
        <v>281</v>
      </c>
    </row>
    <row r="76" spans="1:10" x14ac:dyDescent="0.25">
      <c r="D76">
        <v>38</v>
      </c>
      <c r="H76">
        <v>50</v>
      </c>
      <c r="I76">
        <v>53</v>
      </c>
      <c r="J76" s="13">
        <v>55</v>
      </c>
    </row>
    <row r="77" spans="1:10" x14ac:dyDescent="0.25">
      <c r="A77" t="s">
        <v>282</v>
      </c>
    </row>
    <row r="78" spans="1:10" x14ac:dyDescent="0.25">
      <c r="B78" t="s">
        <v>283</v>
      </c>
      <c r="D78">
        <v>1.8</v>
      </c>
      <c r="J78" s="13">
        <v>9.9</v>
      </c>
    </row>
    <row r="79" spans="1:10" x14ac:dyDescent="0.25">
      <c r="B79" t="s">
        <v>284</v>
      </c>
      <c r="D79">
        <v>4.5999999999999996</v>
      </c>
      <c r="J79" s="13">
        <v>12.5</v>
      </c>
    </row>
    <row r="80" spans="1:10" x14ac:dyDescent="0.25">
      <c r="B80" t="s">
        <v>285</v>
      </c>
      <c r="D80">
        <v>5</v>
      </c>
      <c r="J80" s="13">
        <v>14.5</v>
      </c>
    </row>
    <row r="81" spans="1:14" x14ac:dyDescent="0.25">
      <c r="B81" t="s">
        <v>286</v>
      </c>
      <c r="D81">
        <v>6</v>
      </c>
      <c r="E81" s="5" t="s">
        <v>287</v>
      </c>
      <c r="J81" s="13">
        <v>19.899999999999999</v>
      </c>
    </row>
    <row r="82" spans="1:14" x14ac:dyDescent="0.25">
      <c r="A82" t="s">
        <v>288</v>
      </c>
      <c r="K82" t="s">
        <v>289</v>
      </c>
    </row>
    <row r="83" spans="1:14" x14ac:dyDescent="0.25">
      <c r="B83" t="s">
        <v>63</v>
      </c>
      <c r="D83">
        <v>65</v>
      </c>
      <c r="J83" s="13">
        <v>88</v>
      </c>
      <c r="L83" s="5" t="s">
        <v>290</v>
      </c>
      <c r="M83" s="5" t="s">
        <v>304</v>
      </c>
      <c r="N83" s="5" t="s">
        <v>297</v>
      </c>
    </row>
    <row r="84" spans="1:14" x14ac:dyDescent="0.25">
      <c r="L84" s="5" t="s">
        <v>291</v>
      </c>
      <c r="M84" s="5" t="s">
        <v>305</v>
      </c>
      <c r="N84" s="5" t="s">
        <v>299</v>
      </c>
    </row>
    <row r="85" spans="1:14" x14ac:dyDescent="0.25">
      <c r="B85" s="5" t="s">
        <v>292</v>
      </c>
      <c r="L85" s="5" t="s">
        <v>293</v>
      </c>
      <c r="N85" s="5" t="s">
        <v>301</v>
      </c>
    </row>
    <row r="86" spans="1:14" x14ac:dyDescent="0.25">
      <c r="B86" s="5" t="s">
        <v>294</v>
      </c>
      <c r="L86" s="5" t="s">
        <v>295</v>
      </c>
      <c r="N86" s="5" t="s">
        <v>303</v>
      </c>
    </row>
    <row r="87" spans="1:14" x14ac:dyDescent="0.25">
      <c r="L87" s="5"/>
    </row>
    <row r="88" spans="1:14" x14ac:dyDescent="0.25">
      <c r="B88" t="s">
        <v>296</v>
      </c>
    </row>
    <row r="89" spans="1:14" x14ac:dyDescent="0.25">
      <c r="C89" s="96" t="s">
        <v>298</v>
      </c>
      <c r="D89">
        <v>50</v>
      </c>
    </row>
    <row r="90" spans="1:14" x14ac:dyDescent="0.25">
      <c r="C90" s="97" t="s">
        <v>300</v>
      </c>
      <c r="D90">
        <v>80</v>
      </c>
    </row>
    <row r="91" spans="1:14" x14ac:dyDescent="0.25">
      <c r="B91" t="s">
        <v>302</v>
      </c>
      <c r="D91">
        <v>38</v>
      </c>
      <c r="E91">
        <v>55</v>
      </c>
      <c r="F91">
        <v>60</v>
      </c>
    </row>
    <row r="92" spans="1:14" x14ac:dyDescent="0.25">
      <c r="C92" s="5"/>
      <c r="E92">
        <v>65</v>
      </c>
      <c r="F92">
        <v>75</v>
      </c>
      <c r="L92" s="5"/>
    </row>
    <row r="93" spans="1:14" x14ac:dyDescent="0.25">
      <c r="A93" t="s">
        <v>813</v>
      </c>
    </row>
    <row r="94" spans="1:14" x14ac:dyDescent="0.25">
      <c r="B94" t="s">
        <v>814</v>
      </c>
      <c r="C94">
        <v>7</v>
      </c>
      <c r="K94" t="s">
        <v>817</v>
      </c>
    </row>
    <row r="95" spans="1:14" x14ac:dyDescent="0.25">
      <c r="B95" t="s">
        <v>815</v>
      </c>
      <c r="C95">
        <v>8</v>
      </c>
    </row>
    <row r="96" spans="1:14" x14ac:dyDescent="0.25">
      <c r="B96" t="s">
        <v>816</v>
      </c>
      <c r="C96">
        <v>11</v>
      </c>
    </row>
    <row r="97" spans="2:3" x14ac:dyDescent="0.25">
      <c r="B97" t="s">
        <v>818</v>
      </c>
      <c r="C97">
        <v>3</v>
      </c>
    </row>
  </sheetData>
  <mergeCells count="3">
    <mergeCell ref="V3:Y3"/>
    <mergeCell ref="V4:Y4"/>
    <mergeCell ref="X5:Y5"/>
  </mergeCells>
  <phoneticPr fontId="16" type="noConversion"/>
  <conditionalFormatting sqref="I2">
    <cfRule type="cellIs" dxfId="0" priority="1" operator="lessThan">
      <formula>$D$2</formula>
    </cfRule>
  </conditionalFormatting>
  <pageMargins left="0.7" right="0.7" top="0.75" bottom="0.75" header="0.3" footer="0.3"/>
  <pageSetup paperSize="9" orientation="portrait"/>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1"/>
  <sheetViews>
    <sheetView topLeftCell="A13" workbookViewId="0">
      <selection activeCell="L36" sqref="L36"/>
    </sheetView>
  </sheetViews>
  <sheetFormatPr defaultColWidth="9" defaultRowHeight="14.4" x14ac:dyDescent="0.25"/>
  <cols>
    <col min="1" max="1" width="26.5546875" customWidth="1"/>
    <col min="2" max="2" width="9.5546875" customWidth="1"/>
    <col min="3" max="4" width="5.5546875" customWidth="1"/>
    <col min="10" max="10" width="15" customWidth="1"/>
  </cols>
  <sheetData>
    <row r="1" spans="2:13" x14ac:dyDescent="0.25">
      <c r="B1" s="5" t="s">
        <v>306</v>
      </c>
      <c r="C1" s="5" t="s">
        <v>307</v>
      </c>
      <c r="D1" s="5" t="s">
        <v>308</v>
      </c>
    </row>
    <row r="2" spans="2:13" x14ac:dyDescent="0.25">
      <c r="B2" s="13">
        <v>40</v>
      </c>
      <c r="C2" s="13">
        <v>5</v>
      </c>
      <c r="D2" s="13">
        <f t="shared" ref="D2:D10" si="0">(B2+C2)*1.2</f>
        <v>54</v>
      </c>
    </row>
    <row r="3" spans="2:13" x14ac:dyDescent="0.25">
      <c r="B3" s="13">
        <v>45</v>
      </c>
      <c r="C3" s="13">
        <v>5</v>
      </c>
      <c r="D3" s="13">
        <f t="shared" si="0"/>
        <v>60</v>
      </c>
    </row>
    <row r="4" spans="2:13" x14ac:dyDescent="0.25">
      <c r="B4">
        <v>60</v>
      </c>
      <c r="C4">
        <v>5</v>
      </c>
      <c r="D4">
        <f t="shared" si="0"/>
        <v>78</v>
      </c>
    </row>
    <row r="5" spans="2:13" x14ac:dyDescent="0.25">
      <c r="B5">
        <v>80</v>
      </c>
      <c r="C5">
        <v>5</v>
      </c>
      <c r="D5">
        <f t="shared" si="0"/>
        <v>102</v>
      </c>
    </row>
    <row r="6" spans="2:13" x14ac:dyDescent="0.25">
      <c r="B6">
        <v>85</v>
      </c>
      <c r="C6">
        <v>5</v>
      </c>
      <c r="D6">
        <f t="shared" si="0"/>
        <v>108</v>
      </c>
    </row>
    <row r="7" spans="2:13" x14ac:dyDescent="0.25">
      <c r="B7">
        <v>95</v>
      </c>
      <c r="C7">
        <v>5</v>
      </c>
      <c r="D7">
        <f t="shared" si="0"/>
        <v>120</v>
      </c>
    </row>
    <row r="8" spans="2:13" x14ac:dyDescent="0.25">
      <c r="B8">
        <v>105</v>
      </c>
      <c r="C8">
        <v>5</v>
      </c>
      <c r="D8">
        <f t="shared" si="0"/>
        <v>132</v>
      </c>
    </row>
    <row r="9" spans="2:13" x14ac:dyDescent="0.25">
      <c r="B9">
        <v>110</v>
      </c>
      <c r="C9">
        <v>5</v>
      </c>
      <c r="D9">
        <f t="shared" si="0"/>
        <v>138</v>
      </c>
    </row>
    <row r="10" spans="2:13" x14ac:dyDescent="0.25">
      <c r="B10">
        <v>115</v>
      </c>
      <c r="C10">
        <v>5</v>
      </c>
      <c r="D10">
        <f t="shared" si="0"/>
        <v>144</v>
      </c>
    </row>
    <row r="11" spans="2:13" x14ac:dyDescent="0.25">
      <c r="B11">
        <v>31</v>
      </c>
      <c r="C11">
        <v>5</v>
      </c>
      <c r="D11">
        <f t="shared" ref="D11:D12" si="1">(B11+C11)*1.2</f>
        <v>43.199999999999996</v>
      </c>
    </row>
    <row r="12" spans="2:13" x14ac:dyDescent="0.25">
      <c r="B12">
        <v>21</v>
      </c>
      <c r="C12">
        <v>5</v>
      </c>
      <c r="D12">
        <f t="shared" si="1"/>
        <v>31.2</v>
      </c>
    </row>
    <row r="13" spans="2:13" x14ac:dyDescent="0.25">
      <c r="B13">
        <v>100</v>
      </c>
      <c r="C13">
        <v>5</v>
      </c>
      <c r="D13">
        <f t="shared" ref="D13:D14" si="2">(B13+C13)*1.2</f>
        <v>126</v>
      </c>
    </row>
    <row r="14" spans="2:13" x14ac:dyDescent="0.25">
      <c r="B14">
        <v>110</v>
      </c>
      <c r="C14">
        <v>5</v>
      </c>
      <c r="D14">
        <f t="shared" si="2"/>
        <v>138</v>
      </c>
    </row>
    <row r="15" spans="2:13" x14ac:dyDescent="0.25">
      <c r="B15" s="49">
        <v>100</v>
      </c>
      <c r="C15" s="50">
        <v>5</v>
      </c>
      <c r="D15" s="51">
        <f t="shared" ref="D15" si="3">(B15+C15)*1.2</f>
        <v>126</v>
      </c>
      <c r="I15" s="5" t="s">
        <v>309</v>
      </c>
      <c r="J15" s="5" t="s">
        <v>310</v>
      </c>
      <c r="K15" s="49">
        <v>100</v>
      </c>
      <c r="L15" s="50">
        <v>5</v>
      </c>
      <c r="M15" s="51">
        <f t="shared" ref="M15:M21" si="4">(K15+L15)*1.2</f>
        <v>126</v>
      </c>
    </row>
    <row r="16" spans="2:13" x14ac:dyDescent="0.25">
      <c r="B16" s="52">
        <v>145</v>
      </c>
      <c r="C16" s="36">
        <v>5</v>
      </c>
      <c r="D16" s="53">
        <f t="shared" ref="D16" si="5">(B16+C16)*1.2</f>
        <v>180</v>
      </c>
      <c r="I16" s="5" t="s">
        <v>311</v>
      </c>
      <c r="J16" s="5" t="s">
        <v>310</v>
      </c>
      <c r="K16" s="52">
        <v>145</v>
      </c>
      <c r="L16" s="36">
        <v>5</v>
      </c>
      <c r="M16" s="53">
        <f t="shared" si="4"/>
        <v>180</v>
      </c>
    </row>
    <row r="17" spans="1:13" x14ac:dyDescent="0.25">
      <c r="B17" s="52">
        <v>50</v>
      </c>
      <c r="C17" s="36">
        <v>5</v>
      </c>
      <c r="D17" s="53">
        <f t="shared" ref="D17:D18" si="6">(B17+C17)*1.2</f>
        <v>66</v>
      </c>
      <c r="J17" s="5" t="s">
        <v>312</v>
      </c>
      <c r="K17" s="52">
        <v>50</v>
      </c>
      <c r="L17" s="36">
        <v>5</v>
      </c>
      <c r="M17" s="53">
        <f t="shared" si="4"/>
        <v>66</v>
      </c>
    </row>
    <row r="18" spans="1:13" x14ac:dyDescent="0.25">
      <c r="B18" s="52">
        <v>10</v>
      </c>
      <c r="C18" s="36">
        <v>5</v>
      </c>
      <c r="D18" s="53">
        <f t="shared" si="6"/>
        <v>18</v>
      </c>
      <c r="J18" s="69" t="s">
        <v>313</v>
      </c>
      <c r="K18" s="52">
        <v>10</v>
      </c>
      <c r="L18" s="36">
        <v>5</v>
      </c>
      <c r="M18" s="53">
        <f t="shared" si="4"/>
        <v>18</v>
      </c>
    </row>
    <row r="19" spans="1:13" x14ac:dyDescent="0.25">
      <c r="B19" s="52">
        <v>15</v>
      </c>
      <c r="C19" s="36">
        <v>5</v>
      </c>
      <c r="D19" s="53">
        <f t="shared" ref="D19:D20" si="7">(B19+C19)*1.2</f>
        <v>24</v>
      </c>
      <c r="J19" s="69" t="s">
        <v>314</v>
      </c>
      <c r="K19" s="52">
        <v>3</v>
      </c>
      <c r="L19" s="36">
        <v>5</v>
      </c>
      <c r="M19" s="53">
        <v>8</v>
      </c>
    </row>
    <row r="20" spans="1:13" x14ac:dyDescent="0.25">
      <c r="B20" s="54">
        <v>25</v>
      </c>
      <c r="C20" s="55">
        <v>5</v>
      </c>
      <c r="D20" s="56">
        <f t="shared" si="7"/>
        <v>36</v>
      </c>
      <c r="F20" s="5" t="s">
        <v>315</v>
      </c>
      <c r="J20" s="69" t="s">
        <v>316</v>
      </c>
      <c r="K20" s="54">
        <v>10</v>
      </c>
      <c r="L20" s="55">
        <v>5</v>
      </c>
      <c r="M20" s="56">
        <v>30</v>
      </c>
    </row>
    <row r="21" spans="1:13" x14ac:dyDescent="0.25">
      <c r="J21" s="69" t="s">
        <v>317</v>
      </c>
      <c r="K21" s="54">
        <v>10</v>
      </c>
      <c r="L21" s="55">
        <v>5</v>
      </c>
      <c r="M21" s="56">
        <f t="shared" si="4"/>
        <v>18</v>
      </c>
    </row>
    <row r="22" spans="1:13" x14ac:dyDescent="0.25">
      <c r="J22" s="69" t="s">
        <v>318</v>
      </c>
      <c r="K22" s="54">
        <v>10</v>
      </c>
      <c r="M22">
        <v>15</v>
      </c>
    </row>
    <row r="23" spans="1:13" x14ac:dyDescent="0.25">
      <c r="J23" s="69" t="s">
        <v>319</v>
      </c>
      <c r="K23" s="54">
        <v>10</v>
      </c>
      <c r="M23">
        <v>15</v>
      </c>
    </row>
    <row r="25" spans="1:13" x14ac:dyDescent="0.25">
      <c r="J25" s="5" t="s">
        <v>310</v>
      </c>
    </row>
    <row r="26" spans="1:13" x14ac:dyDescent="0.25">
      <c r="B26" s="5" t="s">
        <v>320</v>
      </c>
    </row>
    <row r="29" spans="1:13" x14ac:dyDescent="0.25">
      <c r="A29" s="57" t="s">
        <v>321</v>
      </c>
      <c r="B29" s="50">
        <v>45</v>
      </c>
      <c r="C29" s="50">
        <v>5</v>
      </c>
      <c r="D29" s="51">
        <f t="shared" ref="D29:D41" si="8">(B29+C29)*1.2</f>
        <v>60</v>
      </c>
      <c r="E29" s="51">
        <v>65</v>
      </c>
      <c r="G29" s="57" t="s">
        <v>321</v>
      </c>
      <c r="H29" s="50">
        <v>45</v>
      </c>
      <c r="I29" s="50">
        <v>5</v>
      </c>
      <c r="J29" s="51">
        <f t="shared" ref="J29:J31" si="9">(H29+I29)*1.2</f>
        <v>60</v>
      </c>
      <c r="K29" s="51">
        <v>65</v>
      </c>
    </row>
    <row r="30" spans="1:13" x14ac:dyDescent="0.25">
      <c r="A30" s="58" t="s">
        <v>322</v>
      </c>
      <c r="B30" s="36">
        <v>8</v>
      </c>
      <c r="C30" s="36">
        <v>5</v>
      </c>
      <c r="D30" s="53">
        <f t="shared" si="8"/>
        <v>15.6</v>
      </c>
      <c r="E30" s="53">
        <v>10</v>
      </c>
      <c r="G30" s="58" t="s">
        <v>322</v>
      </c>
      <c r="H30" s="36">
        <v>8</v>
      </c>
      <c r="I30" s="36">
        <v>5</v>
      </c>
      <c r="J30" s="53">
        <f t="shared" si="9"/>
        <v>15.6</v>
      </c>
      <c r="K30" s="53">
        <v>10</v>
      </c>
    </row>
    <row r="31" spans="1:13" x14ac:dyDescent="0.25">
      <c r="A31" s="59" t="s">
        <v>323</v>
      </c>
      <c r="B31" s="60">
        <v>145</v>
      </c>
      <c r="C31" s="61">
        <v>5</v>
      </c>
      <c r="D31" s="62">
        <f t="shared" si="8"/>
        <v>180</v>
      </c>
      <c r="E31" s="62">
        <v>180</v>
      </c>
      <c r="G31" s="58" t="s">
        <v>324</v>
      </c>
      <c r="H31" s="36">
        <v>48</v>
      </c>
      <c r="I31" s="55">
        <v>5</v>
      </c>
      <c r="J31" s="56">
        <f t="shared" si="9"/>
        <v>63.599999999999994</v>
      </c>
      <c r="K31" s="53">
        <v>65</v>
      </c>
    </row>
    <row r="32" spans="1:13" x14ac:dyDescent="0.25">
      <c r="A32" s="59" t="s">
        <v>325</v>
      </c>
      <c r="B32" s="60">
        <v>220</v>
      </c>
      <c r="C32" s="61">
        <v>5</v>
      </c>
      <c r="D32" s="62">
        <f t="shared" si="8"/>
        <v>270</v>
      </c>
      <c r="E32" s="62">
        <v>270</v>
      </c>
      <c r="G32" s="52"/>
      <c r="H32" s="36"/>
      <c r="I32" s="36"/>
      <c r="J32" s="53"/>
      <c r="K32" s="53"/>
    </row>
    <row r="33" spans="1:11" x14ac:dyDescent="0.25">
      <c r="A33" s="58" t="s">
        <v>326</v>
      </c>
      <c r="B33" s="63">
        <v>280</v>
      </c>
      <c r="C33" s="36">
        <v>5</v>
      </c>
      <c r="D33" s="53">
        <f t="shared" si="8"/>
        <v>342</v>
      </c>
      <c r="E33" s="53">
        <v>342</v>
      </c>
      <c r="G33" s="52"/>
      <c r="H33" s="36"/>
      <c r="I33" s="36"/>
      <c r="J33" s="53"/>
      <c r="K33" s="53"/>
    </row>
    <row r="34" spans="1:11" x14ac:dyDescent="0.25">
      <c r="A34" s="58" t="s">
        <v>312</v>
      </c>
      <c r="B34" s="36">
        <v>48</v>
      </c>
      <c r="C34" s="55">
        <v>5</v>
      </c>
      <c r="D34" s="53">
        <f t="shared" si="8"/>
        <v>63.599999999999994</v>
      </c>
      <c r="E34" s="53">
        <v>68</v>
      </c>
      <c r="G34" s="58" t="s">
        <v>327</v>
      </c>
      <c r="H34" s="36">
        <v>40</v>
      </c>
      <c r="I34" s="36">
        <v>5</v>
      </c>
      <c r="J34" s="53">
        <f>(H34+I34)*1.2</f>
        <v>54</v>
      </c>
      <c r="K34" s="53">
        <v>55</v>
      </c>
    </row>
    <row r="35" spans="1:11" x14ac:dyDescent="0.25">
      <c r="A35" s="58" t="s">
        <v>328</v>
      </c>
      <c r="B35" s="63">
        <v>22</v>
      </c>
      <c r="C35" s="55">
        <v>5</v>
      </c>
      <c r="D35" s="53">
        <f t="shared" si="8"/>
        <v>32.4</v>
      </c>
      <c r="E35" s="53">
        <v>32.4</v>
      </c>
      <c r="G35" s="58" t="s">
        <v>328</v>
      </c>
      <c r="H35" s="63">
        <v>22</v>
      </c>
      <c r="I35" s="55">
        <v>5</v>
      </c>
      <c r="J35" s="53">
        <f t="shared" ref="J35" si="10">(H35+I35)*1.2</f>
        <v>32.4</v>
      </c>
      <c r="K35" s="53">
        <v>32.4</v>
      </c>
    </row>
    <row r="36" spans="1:11" x14ac:dyDescent="0.25">
      <c r="A36" s="58" t="s">
        <v>329</v>
      </c>
      <c r="B36" s="63">
        <v>20</v>
      </c>
      <c r="C36" s="55">
        <v>5</v>
      </c>
      <c r="D36" s="53">
        <f t="shared" si="8"/>
        <v>30</v>
      </c>
      <c r="E36" s="53">
        <v>32.4</v>
      </c>
      <c r="G36" s="52"/>
      <c r="H36" s="36"/>
      <c r="I36" s="36"/>
      <c r="J36" s="53"/>
      <c r="K36" s="53"/>
    </row>
    <row r="37" spans="1:11" x14ac:dyDescent="0.25">
      <c r="A37" s="58" t="s">
        <v>330</v>
      </c>
      <c r="B37" s="36">
        <v>10</v>
      </c>
      <c r="C37" s="36">
        <v>5</v>
      </c>
      <c r="D37" s="53">
        <f t="shared" si="8"/>
        <v>18</v>
      </c>
      <c r="E37" s="53">
        <v>15</v>
      </c>
      <c r="G37" s="58" t="s">
        <v>316</v>
      </c>
      <c r="H37" s="36">
        <v>6</v>
      </c>
      <c r="I37" s="36">
        <v>5</v>
      </c>
      <c r="J37" s="53">
        <f t="shared" ref="J37:J41" si="11">(H37+I37)*1.2</f>
        <v>13.2</v>
      </c>
      <c r="K37" s="53">
        <v>15</v>
      </c>
    </row>
    <row r="38" spans="1:11" x14ac:dyDescent="0.25">
      <c r="A38" s="58" t="s">
        <v>331</v>
      </c>
      <c r="B38" s="36">
        <v>8</v>
      </c>
      <c r="C38" s="55">
        <v>5</v>
      </c>
      <c r="D38" s="56">
        <f t="shared" si="8"/>
        <v>15.6</v>
      </c>
      <c r="E38" s="53">
        <v>10</v>
      </c>
      <c r="G38" s="58" t="s">
        <v>332</v>
      </c>
      <c r="H38" s="36">
        <v>2</v>
      </c>
      <c r="I38" s="55">
        <v>5</v>
      </c>
      <c r="J38" s="56">
        <f t="shared" si="11"/>
        <v>8.4</v>
      </c>
      <c r="K38" s="53">
        <v>10</v>
      </c>
    </row>
    <row r="39" spans="1:11" x14ac:dyDescent="0.25">
      <c r="A39" s="58" t="s">
        <v>333</v>
      </c>
      <c r="B39" s="36">
        <v>3</v>
      </c>
      <c r="C39" s="55">
        <v>5</v>
      </c>
      <c r="D39" s="56">
        <f t="shared" si="8"/>
        <v>9.6</v>
      </c>
      <c r="E39" s="53">
        <v>15</v>
      </c>
      <c r="G39" s="58" t="s">
        <v>333</v>
      </c>
      <c r="H39" s="36">
        <v>3</v>
      </c>
      <c r="I39" s="55">
        <v>5</v>
      </c>
      <c r="J39" s="56">
        <f t="shared" si="11"/>
        <v>9.6</v>
      </c>
      <c r="K39" s="53">
        <v>15</v>
      </c>
    </row>
    <row r="40" spans="1:11" x14ac:dyDescent="0.25">
      <c r="A40" s="58" t="s">
        <v>334</v>
      </c>
      <c r="B40" s="36">
        <v>3</v>
      </c>
      <c r="C40" s="55">
        <v>5</v>
      </c>
      <c r="D40" s="56">
        <f t="shared" si="8"/>
        <v>9.6</v>
      </c>
      <c r="E40" s="53">
        <v>10</v>
      </c>
      <c r="G40" s="58" t="s">
        <v>335</v>
      </c>
      <c r="H40" s="36">
        <v>1</v>
      </c>
      <c r="I40" s="55">
        <v>5</v>
      </c>
      <c r="J40" s="56">
        <f t="shared" si="11"/>
        <v>7.1999999999999993</v>
      </c>
      <c r="K40" s="53">
        <v>10</v>
      </c>
    </row>
    <row r="41" spans="1:11" x14ac:dyDescent="0.25">
      <c r="A41" s="64" t="s">
        <v>336</v>
      </c>
      <c r="B41" s="65">
        <v>15</v>
      </c>
      <c r="C41" s="66">
        <v>5</v>
      </c>
      <c r="D41" s="67">
        <f t="shared" si="8"/>
        <v>24</v>
      </c>
      <c r="E41" s="68">
        <v>45</v>
      </c>
      <c r="G41" s="64" t="s">
        <v>337</v>
      </c>
      <c r="H41" s="65">
        <v>15</v>
      </c>
      <c r="I41" s="66">
        <v>5</v>
      </c>
      <c r="J41" s="67">
        <f t="shared" si="11"/>
        <v>24</v>
      </c>
      <c r="K41" s="68">
        <v>45</v>
      </c>
    </row>
  </sheetData>
  <phoneticPr fontId="16" type="noConversion"/>
  <pageMargins left="0.7" right="0.7" top="0.75" bottom="0.75" header="0.3" footer="0.3"/>
  <pageSetup paperSize="9" orientation="portrai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21"/>
  <sheetViews>
    <sheetView workbookViewId="0">
      <selection activeCell="J24" sqref="J24"/>
    </sheetView>
  </sheetViews>
  <sheetFormatPr defaultColWidth="9" defaultRowHeight="14.4" x14ac:dyDescent="0.25"/>
  <cols>
    <col min="2" max="2" width="13.77734375" customWidth="1"/>
    <col min="3" max="3" width="11.21875" customWidth="1"/>
    <col min="4" max="4" width="14.5546875" customWidth="1"/>
    <col min="10" max="10" width="20.33203125" customWidth="1"/>
  </cols>
  <sheetData>
    <row r="1" spans="2:12" x14ac:dyDescent="0.25">
      <c r="C1" s="5"/>
      <c r="D1" t="s">
        <v>369</v>
      </c>
      <c r="E1" t="s">
        <v>370</v>
      </c>
      <c r="H1" s="5" t="s">
        <v>371</v>
      </c>
    </row>
    <row r="2" spans="2:12" x14ac:dyDescent="0.25">
      <c r="B2" s="5" t="s">
        <v>372</v>
      </c>
      <c r="C2" s="5"/>
      <c r="D2">
        <v>45</v>
      </c>
      <c r="E2">
        <v>65</v>
      </c>
      <c r="H2">
        <v>60</v>
      </c>
    </row>
    <row r="3" spans="2:12" x14ac:dyDescent="0.25">
      <c r="B3" s="5" t="s">
        <v>260</v>
      </c>
      <c r="C3" s="5"/>
      <c r="D3" s="5">
        <v>150</v>
      </c>
      <c r="E3">
        <v>185</v>
      </c>
      <c r="H3">
        <v>180</v>
      </c>
    </row>
    <row r="4" spans="2:12" x14ac:dyDescent="0.25">
      <c r="B4" s="5" t="s">
        <v>266</v>
      </c>
      <c r="C4" s="5"/>
      <c r="D4" s="5">
        <v>7</v>
      </c>
      <c r="E4">
        <v>9</v>
      </c>
      <c r="H4">
        <v>9</v>
      </c>
      <c r="K4" t="s">
        <v>371</v>
      </c>
      <c r="L4" t="s">
        <v>373</v>
      </c>
    </row>
    <row r="5" spans="2:12" x14ac:dyDescent="0.25">
      <c r="B5" s="5" t="s">
        <v>267</v>
      </c>
      <c r="C5" s="5"/>
      <c r="D5" s="5">
        <v>5</v>
      </c>
      <c r="E5">
        <v>5</v>
      </c>
      <c r="H5">
        <v>5</v>
      </c>
      <c r="J5" s="5" t="s">
        <v>374</v>
      </c>
      <c r="K5">
        <v>83</v>
      </c>
      <c r="L5">
        <v>88</v>
      </c>
    </row>
    <row r="6" spans="2:12" x14ac:dyDescent="0.25">
      <c r="B6" s="5" t="s">
        <v>268</v>
      </c>
      <c r="C6" s="5"/>
      <c r="D6" s="5">
        <v>60</v>
      </c>
      <c r="E6">
        <v>88</v>
      </c>
      <c r="H6">
        <v>80</v>
      </c>
      <c r="J6" t="s">
        <v>375</v>
      </c>
      <c r="K6">
        <v>85</v>
      </c>
      <c r="L6">
        <v>85</v>
      </c>
    </row>
    <row r="7" spans="2:12" x14ac:dyDescent="0.25">
      <c r="B7" s="5" t="s">
        <v>376</v>
      </c>
      <c r="C7" s="5"/>
      <c r="D7" s="5">
        <v>35</v>
      </c>
      <c r="E7">
        <v>55</v>
      </c>
      <c r="H7">
        <v>50</v>
      </c>
      <c r="J7" t="s">
        <v>377</v>
      </c>
      <c r="K7">
        <v>140</v>
      </c>
      <c r="L7">
        <v>145</v>
      </c>
    </row>
    <row r="8" spans="2:12" x14ac:dyDescent="0.25">
      <c r="B8" s="5" t="s">
        <v>270</v>
      </c>
      <c r="C8" s="5"/>
      <c r="D8" s="5" t="s">
        <v>378</v>
      </c>
      <c r="E8">
        <v>35</v>
      </c>
      <c r="H8">
        <v>32</v>
      </c>
    </row>
    <row r="9" spans="2:12" x14ac:dyDescent="0.25">
      <c r="B9" s="5" t="s">
        <v>379</v>
      </c>
      <c r="C9" s="5"/>
      <c r="D9" s="5">
        <v>5</v>
      </c>
      <c r="E9" s="5">
        <v>20</v>
      </c>
      <c r="H9">
        <v>20</v>
      </c>
    </row>
    <row r="10" spans="2:12" x14ac:dyDescent="0.25">
      <c r="B10" s="5" t="s">
        <v>271</v>
      </c>
      <c r="F10" s="5"/>
      <c r="G10" s="5"/>
    </row>
    <row r="11" spans="2:12" x14ac:dyDescent="0.25">
      <c r="B11" s="5"/>
      <c r="C11" s="5" t="s">
        <v>272</v>
      </c>
      <c r="D11" s="5" t="s">
        <v>273</v>
      </c>
      <c r="E11" s="5">
        <v>260</v>
      </c>
    </row>
    <row r="12" spans="2:12" x14ac:dyDescent="0.25">
      <c r="B12" s="5"/>
      <c r="C12" s="5" t="s">
        <v>274</v>
      </c>
      <c r="D12" s="5">
        <v>150</v>
      </c>
      <c r="E12">
        <v>199</v>
      </c>
    </row>
    <row r="13" spans="2:12" x14ac:dyDescent="0.25">
      <c r="B13" s="5"/>
      <c r="C13" s="5" t="s">
        <v>275</v>
      </c>
      <c r="D13" s="5" t="s">
        <v>276</v>
      </c>
      <c r="E13">
        <v>360</v>
      </c>
    </row>
    <row r="14" spans="2:12" x14ac:dyDescent="0.25">
      <c r="B14" s="5"/>
      <c r="C14" s="5" t="s">
        <v>277</v>
      </c>
      <c r="D14" s="5">
        <v>170</v>
      </c>
      <c r="E14">
        <v>205</v>
      </c>
    </row>
    <row r="15" spans="2:12" x14ac:dyDescent="0.25">
      <c r="B15" s="5" t="s">
        <v>278</v>
      </c>
      <c r="C15" s="5"/>
      <c r="D15" s="5"/>
    </row>
    <row r="16" spans="2:12" x14ac:dyDescent="0.25">
      <c r="B16" s="5"/>
      <c r="C16" s="5" t="s">
        <v>279</v>
      </c>
      <c r="D16">
        <v>175</v>
      </c>
      <c r="E16">
        <v>225</v>
      </c>
    </row>
    <row r="17" spans="2:5" x14ac:dyDescent="0.25">
      <c r="B17" s="5"/>
      <c r="C17" s="5" t="s">
        <v>280</v>
      </c>
      <c r="D17" s="5">
        <v>145</v>
      </c>
      <c r="E17" s="5">
        <v>175</v>
      </c>
    </row>
    <row r="18" spans="2:5" x14ac:dyDescent="0.25">
      <c r="B18" s="5"/>
      <c r="C18" s="5" t="s">
        <v>205</v>
      </c>
      <c r="D18">
        <v>120</v>
      </c>
      <c r="E18">
        <v>145</v>
      </c>
    </row>
    <row r="19" spans="2:5" x14ac:dyDescent="0.25">
      <c r="B19" s="5" t="s">
        <v>380</v>
      </c>
    </row>
    <row r="20" spans="2:5" x14ac:dyDescent="0.25">
      <c r="B20" s="5"/>
      <c r="D20" s="5">
        <v>95</v>
      </c>
      <c r="E20">
        <v>120</v>
      </c>
    </row>
    <row r="21" spans="2:5" x14ac:dyDescent="0.25">
      <c r="D21" s="5"/>
    </row>
  </sheetData>
  <phoneticPr fontId="16" type="noConversion"/>
  <pageMargins left="0.7" right="0.7" top="0.75" bottom="0.75" header="0.3" footer="0.3"/>
  <pageSetup paperSize="9" orientation="portrait"/>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26:J45"/>
  <sheetViews>
    <sheetView showGridLines="0" topLeftCell="A28" zoomScale="115" zoomScaleNormal="115" workbookViewId="0">
      <selection activeCell="I46" sqref="I46"/>
    </sheetView>
  </sheetViews>
  <sheetFormatPr defaultColWidth="9" defaultRowHeight="14.4" x14ac:dyDescent="0.25"/>
  <sheetData>
    <row r="26" spans="7:9" x14ac:dyDescent="0.25">
      <c r="G26" s="5" t="s">
        <v>338</v>
      </c>
      <c r="H26" s="5" t="s">
        <v>339</v>
      </c>
      <c r="I26" s="5" t="s">
        <v>340</v>
      </c>
    </row>
    <row r="27" spans="7:9" x14ac:dyDescent="0.25">
      <c r="G27" s="5" t="s">
        <v>341</v>
      </c>
      <c r="H27" s="5" t="s">
        <v>342</v>
      </c>
      <c r="I27" s="5" t="s">
        <v>343</v>
      </c>
    </row>
    <row r="28" spans="7:9" x14ac:dyDescent="0.25">
      <c r="G28" s="5" t="s">
        <v>344</v>
      </c>
      <c r="H28" s="5" t="s">
        <v>345</v>
      </c>
      <c r="I28" s="5" t="s">
        <v>346</v>
      </c>
    </row>
    <row r="36" spans="3:10" x14ac:dyDescent="0.25">
      <c r="C36" s="44" t="s">
        <v>347</v>
      </c>
      <c r="D36" s="45"/>
      <c r="E36" s="45"/>
      <c r="F36" s="45"/>
      <c r="G36" s="45"/>
      <c r="H36" s="46"/>
    </row>
    <row r="37" spans="3:10" x14ac:dyDescent="0.25">
      <c r="C37" s="44" t="s">
        <v>348</v>
      </c>
      <c r="D37" s="45"/>
      <c r="E37" s="45" t="s">
        <v>348</v>
      </c>
      <c r="F37" s="45"/>
      <c r="G37" s="45" t="s">
        <v>348</v>
      </c>
      <c r="H37" s="46"/>
    </row>
    <row r="38" spans="3:10" ht="28.05" customHeight="1" x14ac:dyDescent="0.25">
      <c r="C38" s="47" t="s">
        <v>349</v>
      </c>
      <c r="D38" s="45"/>
      <c r="E38" s="48" t="s">
        <v>350</v>
      </c>
      <c r="F38" s="45"/>
      <c r="G38" s="48" t="s">
        <v>351</v>
      </c>
      <c r="H38" s="46"/>
      <c r="J38" s="47" t="s">
        <v>352</v>
      </c>
    </row>
    <row r="39" spans="3:10" ht="28.05" customHeight="1" x14ac:dyDescent="0.25">
      <c r="C39" s="47" t="s">
        <v>353</v>
      </c>
      <c r="D39" s="45"/>
      <c r="E39" s="48" t="s">
        <v>354</v>
      </c>
      <c r="F39" s="45"/>
      <c r="G39" s="48" t="s">
        <v>355</v>
      </c>
      <c r="H39" s="46"/>
      <c r="J39" s="47" t="s">
        <v>356</v>
      </c>
    </row>
    <row r="40" spans="3:10" ht="28.05" customHeight="1" x14ac:dyDescent="0.25">
      <c r="C40" s="47" t="s">
        <v>187</v>
      </c>
      <c r="D40" s="45"/>
      <c r="E40" s="48" t="s">
        <v>196</v>
      </c>
      <c r="F40" s="45"/>
      <c r="G40" s="48" t="s">
        <v>227</v>
      </c>
      <c r="H40" s="46"/>
      <c r="J40" s="47" t="s">
        <v>357</v>
      </c>
    </row>
    <row r="41" spans="3:10" ht="28.05" customHeight="1" x14ac:dyDescent="0.25">
      <c r="C41" s="47" t="s">
        <v>358</v>
      </c>
      <c r="D41" s="45"/>
      <c r="E41" s="48" t="s">
        <v>359</v>
      </c>
      <c r="F41" s="45"/>
      <c r="G41" s="48" t="s">
        <v>360</v>
      </c>
      <c r="H41" s="46"/>
      <c r="J41" s="47" t="s">
        <v>361</v>
      </c>
    </row>
    <row r="42" spans="3:10" ht="28.05" customHeight="1" x14ac:dyDescent="0.25">
      <c r="C42" s="44"/>
      <c r="D42" s="45"/>
      <c r="E42" s="48" t="s">
        <v>362</v>
      </c>
      <c r="F42" s="45"/>
      <c r="G42" s="48" t="s">
        <v>363</v>
      </c>
      <c r="H42" s="46"/>
      <c r="J42" s="47" t="s">
        <v>364</v>
      </c>
    </row>
    <row r="43" spans="3:10" ht="28.05" customHeight="1" x14ac:dyDescent="0.25">
      <c r="C43" s="44"/>
      <c r="D43" s="45"/>
      <c r="E43" s="48" t="s">
        <v>365</v>
      </c>
      <c r="F43" s="45"/>
      <c r="G43" s="48" t="s">
        <v>366</v>
      </c>
      <c r="H43" s="46"/>
    </row>
    <row r="44" spans="3:10" ht="28.05" customHeight="1" x14ac:dyDescent="0.25">
      <c r="C44" s="44"/>
      <c r="D44" s="45"/>
      <c r="E44" s="48" t="s">
        <v>217</v>
      </c>
      <c r="F44" s="45"/>
      <c r="G44" s="48" t="s">
        <v>246</v>
      </c>
      <c r="H44" s="46"/>
    </row>
    <row r="45" spans="3:10" ht="28.05" customHeight="1" x14ac:dyDescent="0.25">
      <c r="C45" s="44"/>
      <c r="D45" s="45"/>
      <c r="E45" s="48" t="s">
        <v>367</v>
      </c>
      <c r="F45" s="45"/>
      <c r="G45" s="48" t="s">
        <v>368</v>
      </c>
      <c r="H45" s="46"/>
    </row>
  </sheetData>
  <phoneticPr fontId="16" type="noConversion"/>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19</vt:i4>
      </vt:variant>
    </vt:vector>
  </HeadingPairs>
  <TitlesOfParts>
    <vt:vector size="19" baseType="lpstr">
      <vt:lpstr>目录</vt:lpstr>
      <vt:lpstr>taskDB</vt:lpstr>
      <vt:lpstr>拼多多</vt:lpstr>
      <vt:lpstr>淘宝</vt:lpstr>
      <vt:lpstr>05SKU</vt:lpstr>
      <vt:lpstr>SKU</vt:lpstr>
      <vt:lpstr>武SKU</vt:lpstr>
      <vt:lpstr>陆SKU</vt:lpstr>
      <vt:lpstr>迷彩大衣sku</vt:lpstr>
      <vt:lpstr>杂sku</vt:lpstr>
      <vt:lpstr>帐</vt:lpstr>
      <vt:lpstr>库存</vt:lpstr>
      <vt:lpstr>君行</vt:lpstr>
      <vt:lpstr>琪琪</vt:lpstr>
      <vt:lpstr>USER</vt:lpstr>
      <vt:lpstr>task4</vt:lpstr>
      <vt:lpstr>总结</vt:lpstr>
      <vt:lpstr>Sheet1</vt:lpstr>
      <vt:lpstr>快递</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2019-03-17T06:04:00Z</dcterms:created>
  <dcterms:modified xsi:type="dcterms:W3CDTF">2019-09-29T00:48:56Z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2052-11.1.0.8976</vt:lpwstr>
  </property>
</Properties>
</file>